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<sst xmlns="http://schemas.openxmlformats.org/spreadsheetml/2006/main" count="121" uniqueCount="64">
  <si>
    <t xml:space="preserve">Plan de lectura</t>
  </si>
  <si>
    <t xml:space="preserve">Ocho semanas con tu ruta ya cargada según el perfil del test, y una casilla por capítulo para apuntar la decisión que te ha salido de él.</t>
  </si>
  <si>
    <t xml:space="preserve">   Escribes tú en las celdas azules.   ·   Lo gris lo calcula la hoja sola.   ·   Capítulo 2 · plantilla 2.1 de 44   ·   El detalle, en la hoja «Cómo se usa».</t>
  </si>
  <si>
    <t xml:space="preserve">Tu punto de partida</t>
  </si>
  <si>
    <t xml:space="preserve">Escribes tú</t>
  </si>
  <si>
    <t xml:space="preserve">Tu perfil en el test</t>
  </si>
  <si>
    <t xml:space="preserve">Tu puntuación (0 a 21)</t>
  </si>
  <si>
    <t xml:space="preserve">Lunes en que empiezas</t>
  </si>
  <si>
    <t xml:space="preserve">Tu ruta</t>
  </si>
  <si>
    <t xml:space="preserve">Capítulos que cubre</t>
  </si>
  <si>
    <t xml:space="preserve">TUS OCHO SEMANAS, CAPÍTULO A CAPÍTULO</t>
  </si>
  <si>
    <t xml:space="preserve">Semana</t>
  </si>
  <si>
    <t xml:space="preserve">Empieza el</t>
  </si>
  <si>
    <t xml:space="preserve">Lo que te toca</t>
  </si>
  <si>
    <t xml:space="preserve">¿Leído?</t>
  </si>
  <si>
    <t xml:space="preserve">La decisión que has tomado con él</t>
  </si>
  <si>
    <t xml:space="preserve">¿Aplicada?</t>
  </si>
  <si>
    <t xml:space="preserve">Semana 1</t>
  </si>
  <si>
    <t xml:space="preserve">Semana 2</t>
  </si>
  <si>
    <t xml:space="preserve">Semana 3</t>
  </si>
  <si>
    <t xml:space="preserve">Semana 4</t>
  </si>
  <si>
    <t xml:space="preserve">Semana 5</t>
  </si>
  <si>
    <t xml:space="preserve">Semana 6</t>
  </si>
  <si>
    <t xml:space="preserve">Semana 7</t>
  </si>
  <si>
    <t xml:space="preserve">Semana 8</t>
  </si>
  <si>
    <t xml:space="preserve">Resumen por semana</t>
  </si>
  <si>
    <t xml:space="preserve">Capítulos leídos</t>
  </si>
  <si>
    <t xml:space="preserve">Decisiones apuntadas</t>
  </si>
  <si>
    <t xml:space="preserve">CAPÍTULOS LEÍDOS</t>
  </si>
  <si>
    <t xml:space="preserve">DECISIONES APUNTADAS</t>
  </si>
  <si>
    <t xml:space="preserve">DECISIONES POR CAPÍTULO LEÍDO</t>
  </si>
  <si>
    <t xml:space="preserve">   EJEMPLO RESUELTO   ·   Los números son los del libro. Para trabajar con los tuyos, usa la hoja «Plantilla».</t>
  </si>
  <si>
    <t xml:space="preserve">A ciegas</t>
  </si>
  <si>
    <t xml:space="preserve">Sí</t>
  </si>
  <si>
    <t xml:space="preserve">Monto la previsión a trece semanas el viernes</t>
  </si>
  <si>
    <t xml:space="preserve">Pido a la asesoría el balance cada trimestre</t>
  </si>
  <si>
    <t xml:space="preserve">Calculo cuánto dinero tengo aparcado</t>
  </si>
  <si>
    <t xml:space="preserve">En marcha</t>
  </si>
  <si>
    <t xml:space="preserve">Llamo a los tres clientes que pagan a 100 días</t>
  </si>
  <si>
    <t xml:space="preserve">Pongo la alarma el día 15, no el 20</t>
  </si>
  <si>
    <t xml:space="preserve">Objetivo: tres meses de estructura en el banco</t>
  </si>
  <si>
    <t xml:space="preserve">No</t>
  </si>
  <si>
    <t xml:space="preserve">Capítulo 2 · plantilla 2.1 de 44 · «Facturas mucho y no ganas dinero»</t>
  </si>
  <si>
    <t xml:space="preserve">PARA QUÉ SIRVE</t>
  </si>
  <si>
    <t xml:space="preserve">Para leer este libro como se lee de verdad: por tu ruta, no de la primera página a la última. Eliges tu perfil, la hoja te carga las ocho semanas con los capítulos que te tocan, y al lado de cada capítulo tienes una casilla para escribir la decisión que te ha salido de él. Un capítulo sin decisión es un capítulo que no ha servido para nada.</t>
  </si>
  <si>
    <t xml:space="preserve">QUÉ NECESITAS TENER A MANO</t>
  </si>
  <si>
    <t xml:space="preserve">Tu perfil y tu puntuación del test de la plantilla 1: a ciegas, con intuición, con control o con criterio.</t>
  </si>
  <si>
    <t xml:space="preserve">La fecha del lunes en que vas a empezar. Un lunes de verdad, no «la semana que viene».</t>
  </si>
  <si>
    <t xml:space="preserve">Diez minutos cada dos o tres días. La ruta está calculada a razón de dos o tres capítulos por semana, no más.</t>
  </si>
  <si>
    <t xml:space="preserve">CÓMO SE RELLENA</t>
  </si>
  <si>
    <t xml:space="preserve">Elige tu perfil en el desplegable. Las ocho semanas se rellenan solas con los capítulos de tu ruta.</t>
  </si>
  <si>
    <t xml:space="preserve">Pon la fecha del lunes de arranque. La hoja te pone la fecha de cada semana.</t>
  </si>
  <si>
    <t xml:space="preserve">Cuando termines un capítulo, marca «Sí» en ¿Leído? y escribe en la casilla de al lado la decisión concreta que vas a tomar. Una frase, con verbo y con fecha.</t>
  </si>
  <si>
    <t xml:space="preserve">Cuando la hayas ejecutado, marca «Sí» en ¿Aplicada?. Si no la has ejecutado en dos semanas, no era una decisión: era una intención.</t>
  </si>
  <si>
    <t xml:space="preserve">QUÉ TE ESTÁ DICIENDO</t>
  </si>
  <si>
    <t xml:space="preserve">El resumen por semana y el gráfico: te interesa que las dos barras vayan casi iguales. Leer mucho y decidir poco es el patrón que hace inútil un libro.</t>
  </si>
  <si>
    <t xml:space="preserve">Decisiones por capítulo leído. Si baja de 0,5 estás leyendo en modo subrayado.</t>
  </si>
  <si>
    <t xml:space="preserve">Las semanas en blanco seguidas. Dos semanas sin abrir el libro y la ruta se muere; es mejor bajar el ritmo a un capítulo por semana que abandonarla.</t>
  </si>
  <si>
    <t xml:space="preserve">OJO CON ESTO</t>
  </si>
  <si>
    <t xml:space="preserve">La casilla de la decisión no es para resumir el capítulo. Es para escribir lo que vas a hacer el lunes: a quién llamas, qué número calculas, qué correo mandas. Si al terminar un capítulo no te sale nada que escribir ahí, ese capítulo no era el tuyo todavía: márcalo como leído, sigue y vuelve a él cuando tengas el problema delante.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</si>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</sst>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"/>
    <numFmt numFmtId="167" formatCode="dd/mm/yyyy"/>
    <numFmt numFmtId="168" formatCode="dd/mm"/>
    <numFmt numFmtId="169" formatCode="0.0;[RED]\-0.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10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C0504D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Capítulos leídos y decisiones tomadas, semana a semana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Plantilla!C41</c:f>
              <c:strCache>
                <c:ptCount val="1"/>
                <c:pt idx="0">
                  <c:v>Capítulos leídos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Plantilla!$B$42:$B$49</c:f>
              <c:strCache>
                <c:ptCount val="8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</c:strCache>
            </c:strRef>
          </c:cat>
          <c:val>
            <c:numRef>
              <c:f>Plantilla!$C$42:$C$49</c:f>
              <c:numCache>
                <c:formatCode>General</c:formatCode>
                <c:ptCount val="8"/>
              </c:numCache>
            </c:numRef>
          </c:val>
        </c:ser>
        <c:ser>
          <c:idx val="1"/>
          <c:order val="1"/>
          <c:tx>
            <c:strRef>
              <c:f>Plantilla!D41</c:f>
              <c:strCache>
                <c:ptCount val="1"/>
                <c:pt idx="0">
                  <c:v>Decisiones apuntadas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Plantilla!$B$42:$B$49</c:f>
              <c:strCache>
                <c:ptCount val="8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</c:strCache>
            </c:strRef>
          </c:cat>
          <c:val>
            <c:numRef>
              <c:f>Plantilla!$D$42:$D$49</c:f>
              <c:numCache>
                <c:formatCode>General</c:formatCode>
                <c:ptCount val="8"/>
              </c:numCache>
            </c:numRef>
          </c:val>
        </c:ser>
        <c:gapWidth val="150"/>
        <c:overlap val="0"/>
        <c:axId val="32292425"/>
        <c:axId val="40003161"/>
      </c:barChart>
      <c:catAx>
        <c:axId val="322924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003161"/>
        <c:crosses val="autoZero"/>
        <c:auto val="1"/>
        <c:lblAlgn val="ctr"/>
        <c:lblOffset val="100"/>
        <c:noMultiLvlLbl val="0"/>
      </c:catAx>
      <c:valAx>
        <c:axId val="4000316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29242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Capítulos leídos y decisiones tomadas, semana a semana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Ejemplo!C41</c:f>
              <c:strCache>
                <c:ptCount val="1"/>
                <c:pt idx="0">
                  <c:v>Capítulos leídos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Ejemplo!$B$42:$B$49</c:f>
              <c:strCache>
                <c:ptCount val="8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</c:strCache>
            </c:strRef>
          </c:cat>
          <c:val>
            <c:numRef>
              <c:f>Ejemplo!$C$42:$C$49</c:f>
              <c:numCache>
                <c:formatCode>#,##0</c:formatCode>
                <c:ptCount val="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</c:ser>
        <c:ser>
          <c:idx val="1"/>
          <c:order val="1"/>
          <c:tx>
            <c:strRef>
              <c:f>Ejemplo!D41</c:f>
              <c:strCache>
                <c:ptCount val="1"/>
                <c:pt idx="0">
                  <c:v>Decisiones apuntadas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Ejemplo!$B$42:$B$49</c:f>
              <c:strCache>
                <c:ptCount val="8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</c:strCache>
            </c:strRef>
          </c:cat>
          <c:val>
            <c:numRef>
              <c:f>Ejemplo!$D$42:$D$49</c:f>
              <c:numCache>
                <c:formatCode>#,##0</c:formatCode>
                <c:ptCount val="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33892962"/>
        <c:axId val="42143988"/>
      </c:barChart>
      <c:catAx>
        <c:axId val="338929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143988"/>
        <c:crosses val="autoZero"/>
        <c:auto val="1"/>
        <c:lblAlgn val="ctr"/>
        <c:lblOffset val="100"/>
        <c:noMultiLvlLbl val="0"/>
      </c:catAx>
      <c:valAx>
        <c:axId val="4214398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89296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53</xdr:row>
      <xdr:rowOff>0</xdr:rowOff>
    </xdr:from>
    <xdr:to>
      <xdr:col>5</xdr:col>
      <xdr:colOff>2688480</xdr:colOff>
      <xdr:row>68</xdr:row>
      <xdr:rowOff>22320</xdr:rowOff>
    </xdr:to>
    <xdr:graphicFrame>
      <xdr:nvGraphicFramePr>
        <xdr:cNvPr id="0" name="Chart 1"/>
        <xdr:cNvGraphicFramePr/>
      </xdr:nvGraphicFramePr>
      <xdr:xfrm>
        <a:off x="154800" y="129445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53</xdr:row>
      <xdr:rowOff>0</xdr:rowOff>
    </xdr:from>
    <xdr:to>
      <xdr:col>5</xdr:col>
      <xdr:colOff>2688480</xdr:colOff>
      <xdr:row>68</xdr:row>
      <xdr:rowOff>22320</xdr:rowOff>
    </xdr:to>
    <xdr:graphicFrame>
      <xdr:nvGraphicFramePr>
        <xdr:cNvPr id="1" name="Chart 1"/>
        <xdr:cNvGraphicFramePr/>
      </xdr:nvGraphicFramePr>
      <xdr:xfrm>
        <a:off x="154800" y="129445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10"/>
    <col collapsed="false" customWidth="true" hidden="false" outlineLevel="0" max="6" min="6" style="0" width="40"/>
    <col collapsed="false" customWidth="true" hidden="false" outlineLevel="0" max="7" min="7" style="0" width="12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9.75" hidden="false" customHeight="true" outlineLevel="0" collapsed="false"/>
    <row r="7" customFormat="false" ht="25.5" hidden="false" customHeight="true" outlineLevel="0" collapsed="false">
      <c r="B7" s="4" t="s">
        <v>3</v>
      </c>
      <c r="C7" s="4" t="s">
        <v>4</v>
      </c>
    </row>
    <row r="8" customFormat="false" ht="18.75" hidden="false" customHeight="true" outlineLevel="0" collapsed="false">
      <c r="B8" s="5" t="s">
        <v>5</v>
      </c>
      <c r="C8" s="6"/>
    </row>
    <row r="9" customFormat="false" ht="34.5" hidden="false" customHeight="true" outlineLevel="0" collapsed="false">
      <c r="B9" s="7" t="s">
        <v>6</v>
      </c>
      <c r="C9" s="8"/>
    </row>
    <row r="10" customFormat="false" ht="18.75" hidden="false" customHeight="true" outlineLevel="0" collapsed="false">
      <c r="B10" s="5" t="s">
        <v>7</v>
      </c>
      <c r="C10" s="9"/>
    </row>
    <row r="11" customFormat="false" ht="18.75" hidden="false" customHeight="true" outlineLevel="0" collapsed="false">
      <c r="B11" s="5" t="s">
        <v>8</v>
      </c>
      <c r="C11" s="10" t="str">
        <f aca="false">IF(C8="","",IF(C8="A ciegas","Parte 2 · Caja (cap. 9 a 14), luego Parte 1 · Ver (cap. 3 a 8), y repites el test a los tres meses.",IF(C8="Con intuición","Parte 3 · Margen (cap. 15 a 20), luego Parte 6 · El panel (cap. 34 a 39), y Parte 4 · Banco (cap. 21 a 27).",IF(C8="Con control","Parte 5 · Hacienda (cap. 28 a 33), luego Parte 7 · Valor (cap. 40 a 44), con la Parte 4 delante antes de negociar.","Los capítulos de tus noes, el 42 sobre dependencia del dueño y la Parte 7 entera."))))</f>
        <v/>
      </c>
    </row>
    <row r="12" customFormat="false" ht="18.75" hidden="false" customHeight="true" outlineLevel="0" collapsed="false">
      <c r="B12" s="5" t="s">
        <v>9</v>
      </c>
      <c r="C12" s="11" t="str">
        <f aca="false">IF(C8="","",IF(C8="A ciegas",12,IF(C8="Con intuición",19,IF(C8="Con control",11,10))))</f>
        <v/>
      </c>
    </row>
    <row r="14" customFormat="false" ht="24" hidden="false" customHeight="true" outlineLevel="0" collapsed="false">
      <c r="B14" s="12" t="s">
        <v>10</v>
      </c>
    </row>
    <row r="15" customFormat="false" ht="31.5" hidden="false" customHeight="true" outlineLevel="0" collapsed="false">
      <c r="B15" s="4" t="s">
        <v>11</v>
      </c>
      <c r="C15" s="13" t="s">
        <v>12</v>
      </c>
      <c r="D15" s="4" t="s">
        <v>13</v>
      </c>
      <c r="E15" s="13" t="s">
        <v>14</v>
      </c>
      <c r="F15" s="4" t="s">
        <v>15</v>
      </c>
      <c r="G15" s="13" t="s">
        <v>16</v>
      </c>
    </row>
    <row r="16" customFormat="false" ht="18.75" hidden="false" customHeight="true" outlineLevel="0" collapsed="false">
      <c r="B16" s="5" t="s">
        <v>17</v>
      </c>
      <c r="C16" s="14" t="str">
        <f aca="false">IF(C10="","",C10+0)</f>
        <v/>
      </c>
      <c r="D16" s="10" t="str">
        <f aca="false">IF(C8="","",IF(C8="A ciegas","Capítulo 9",IF(C8="Con intuición","Capítulo 15",IF(C8="Con control","Capítulo 28","Tu primer «no»"))))</f>
        <v/>
      </c>
      <c r="E16" s="15"/>
      <c r="F16" s="6"/>
      <c r="G16" s="15"/>
    </row>
    <row r="17" customFormat="false" ht="18.75" hidden="false" customHeight="true" outlineLevel="0" collapsed="false">
      <c r="B17" s="5"/>
      <c r="D17" s="10" t="str">
        <f aca="false">IF(C8="","",IF(C8="A ciegas","Capítulo 10",IF(C8="Con intuición","Capítulo 16",IF(C8="Con control","Capítulo 29",""))))</f>
        <v/>
      </c>
      <c r="E17" s="15"/>
      <c r="F17" s="6"/>
      <c r="G17" s="15"/>
    </row>
    <row r="18" customFormat="false" ht="18.75" hidden="false" customHeight="true" outlineLevel="0" collapsed="false">
      <c r="B18" s="5"/>
      <c r="D18" s="10" t="str">
        <f aca="false">IF(C8="","",IF(C8="A ciegas","",IF(C8="Con intuición","Capítulo 17",IF(C8="Con control","",""))))</f>
        <v/>
      </c>
      <c r="E18" s="15"/>
      <c r="F18" s="6"/>
      <c r="G18" s="15"/>
    </row>
    <row r="19" customFormat="false" ht="18.75" hidden="false" customHeight="true" outlineLevel="0" collapsed="false">
      <c r="B19" s="5" t="s">
        <v>18</v>
      </c>
      <c r="C19" s="14" t="str">
        <f aca="false">IF(C10="","",C10+7)</f>
        <v/>
      </c>
      <c r="D19" s="10" t="str">
        <f aca="false">IF(C8="","",IF(C8="A ciegas","Capítulo 11",IF(C8="Con intuición","Capítulo 18",IF(C8="Con control","Capítulo 30","Tu segundo «no»"))))</f>
        <v/>
      </c>
      <c r="E19" s="15"/>
      <c r="F19" s="6"/>
      <c r="G19" s="15"/>
    </row>
    <row r="20" customFormat="false" ht="18.75" hidden="false" customHeight="true" outlineLevel="0" collapsed="false">
      <c r="B20" s="5"/>
      <c r="D20" s="10" t="str">
        <f aca="false">IF(C8="","",IF(C8="A ciegas","Capítulo 12",IF(C8="Con intuición","Capítulo 19",IF(C8="Con control","Capítulo 31",""))))</f>
        <v/>
      </c>
      <c r="E20" s="15"/>
      <c r="F20" s="6"/>
      <c r="G20" s="15"/>
    </row>
    <row r="21" customFormat="false" ht="18.75" hidden="false" customHeight="true" outlineLevel="0" collapsed="false">
      <c r="B21" s="5"/>
      <c r="D21" s="10" t="str">
        <f aca="false">IF(C8="","",IF(C8="A ciegas","",IF(C8="Con intuición","Capítulo 20",IF(C8="Con control","",""))))</f>
        <v/>
      </c>
      <c r="E21" s="15"/>
      <c r="F21" s="6"/>
      <c r="G21" s="15"/>
    </row>
    <row r="22" customFormat="false" ht="18.75" hidden="false" customHeight="true" outlineLevel="0" collapsed="false">
      <c r="B22" s="5" t="s">
        <v>19</v>
      </c>
      <c r="C22" s="14" t="str">
        <f aca="false">IF(C10="","",C10+14)</f>
        <v/>
      </c>
      <c r="D22" s="10" t="str">
        <f aca="false">IF(C8="","",IF(C8="A ciegas","Capítulo 13",IF(C8="Con intuición","Capítulo 34",IF(C8="Con control","Capítulo 32","Tu tercer «no»"))))</f>
        <v/>
      </c>
      <c r="E22" s="15"/>
      <c r="F22" s="6"/>
      <c r="G22" s="15"/>
    </row>
    <row r="23" customFormat="false" ht="18.75" hidden="false" customHeight="true" outlineLevel="0" collapsed="false">
      <c r="B23" s="5"/>
      <c r="D23" s="10" t="str">
        <f aca="false">IF(C8="","",IF(C8="A ciegas","Capítulo 14",IF(C8="Con intuición","Capítulo 35",IF(C8="Con control","Capítulo 33",""))))</f>
        <v/>
      </c>
      <c r="E23" s="15"/>
      <c r="F23" s="6"/>
      <c r="G23" s="15"/>
    </row>
    <row r="24" customFormat="false" ht="18.75" hidden="false" customHeight="true" outlineLevel="0" collapsed="false">
      <c r="B24" s="5"/>
      <c r="D24" s="10" t="str">
        <f aca="false">IF(C8="","",IF(C8="A ciegas","",IF(C8="Con intuición","Capítulo 36",IF(C8="Con control","",""))))</f>
        <v/>
      </c>
      <c r="E24" s="15"/>
      <c r="F24" s="6"/>
      <c r="G24" s="15"/>
    </row>
    <row r="25" customFormat="false" ht="18.75" hidden="false" customHeight="true" outlineLevel="0" collapsed="false">
      <c r="B25" s="5" t="s">
        <v>20</v>
      </c>
      <c r="C25" s="14" t="str">
        <f aca="false">IF(C10="","",C10+21)</f>
        <v/>
      </c>
      <c r="D25" s="10" t="str">
        <f aca="false">IF(C8="","",IF(C8="A ciegas","Capítulo 3",IF(C8="Con intuición","Capítulo 37",IF(C8="Con control","Capítulo 40","Capítulo 42"))))</f>
        <v/>
      </c>
      <c r="E25" s="15"/>
      <c r="F25" s="6"/>
      <c r="G25" s="15"/>
    </row>
    <row r="26" customFormat="false" ht="18.75" hidden="false" customHeight="true" outlineLevel="0" collapsed="false">
      <c r="B26" s="5"/>
      <c r="D26" s="10" t="str">
        <f aca="false">IF(C8="","",IF(C8="A ciegas","Capítulo 4",IF(C8="Con intuición","Capítulo 38",IF(C8="Con control","Capítulo 41",""))))</f>
        <v/>
      </c>
      <c r="E26" s="15"/>
      <c r="F26" s="6"/>
      <c r="G26" s="15"/>
    </row>
    <row r="27" customFormat="false" ht="18.75" hidden="false" customHeight="true" outlineLevel="0" collapsed="false">
      <c r="B27" s="5"/>
      <c r="D27" s="10" t="str">
        <f aca="false">IF(C8="","",IF(C8="A ciegas","",IF(C8="Con intuición","Capítulo 39",IF(C8="Con control","",""))))</f>
        <v/>
      </c>
      <c r="E27" s="15"/>
      <c r="F27" s="6"/>
      <c r="G27" s="15"/>
    </row>
    <row r="28" customFormat="false" ht="18.75" hidden="false" customHeight="true" outlineLevel="0" collapsed="false">
      <c r="B28" s="5" t="s">
        <v>21</v>
      </c>
      <c r="C28" s="14" t="str">
        <f aca="false">IF(C10="","",C10+28)</f>
        <v/>
      </c>
      <c r="D28" s="10" t="str">
        <f aca="false">IF(C8="","",IF(C8="A ciegas","Capítulo 5",IF(C8="Con intuición","Capítulo 21",IF(C8="Con control","Capítulo 42","Capítulo 40"))))</f>
        <v/>
      </c>
      <c r="E28" s="15"/>
      <c r="F28" s="6"/>
      <c r="G28" s="15"/>
    </row>
    <row r="29" customFormat="false" ht="18.75" hidden="false" customHeight="true" outlineLevel="0" collapsed="false">
      <c r="B29" s="5"/>
      <c r="D29" s="10" t="str">
        <f aca="false">IF(C8="","",IF(C8="A ciegas","Capítulo 6",IF(C8="Con intuición","Capítulo 22",IF(C8="Con control","","Capítulo 41"))))</f>
        <v/>
      </c>
      <c r="E29" s="15"/>
      <c r="F29" s="6"/>
      <c r="G29" s="15"/>
    </row>
    <row r="30" customFormat="false" ht="18.75" hidden="false" customHeight="true" outlineLevel="0" collapsed="false">
      <c r="B30" s="5"/>
      <c r="D30" s="10" t="str">
        <f aca="false">IF(C8="","",IF(C8="A ciegas","",IF(C8="Con intuición","Capítulo 23",IF(C8="Con control","",""))))</f>
        <v/>
      </c>
      <c r="E30" s="15"/>
      <c r="F30" s="6"/>
      <c r="G30" s="15"/>
    </row>
    <row r="31" customFormat="false" ht="18.75" hidden="false" customHeight="true" outlineLevel="0" collapsed="false">
      <c r="B31" s="5" t="s">
        <v>22</v>
      </c>
      <c r="C31" s="14" t="str">
        <f aca="false">IF(C10="","",C10+35)</f>
        <v/>
      </c>
      <c r="D31" s="10" t="str">
        <f aca="false">IF(C8="","",IF(C8="A ciegas","Capítulo 7",IF(C8="Con intuición","Capítulo 24",IF(C8="Con control","Capítulo 43","Capítulo 43"))))</f>
        <v/>
      </c>
      <c r="E31" s="15"/>
      <c r="F31" s="6"/>
      <c r="G31" s="15"/>
    </row>
    <row r="32" customFormat="false" ht="18.75" hidden="false" customHeight="true" outlineLevel="0" collapsed="false">
      <c r="B32" s="5"/>
      <c r="D32" s="10" t="str">
        <f aca="false">IF(C8="","",IF(C8="A ciegas","Capítulo 8",IF(C8="Con intuición","Capítulo 25",IF(C8="Con control","Capítulo 44","Capítulo 44"))))</f>
        <v/>
      </c>
      <c r="E32" s="15"/>
      <c r="F32" s="6"/>
      <c r="G32" s="15"/>
    </row>
    <row r="33" customFormat="false" ht="18.75" hidden="false" customHeight="true" outlineLevel="0" collapsed="false">
      <c r="B33" s="5"/>
      <c r="D33" s="10" t="str">
        <f aca="false">IF(C8="","",IF(C8="A ciegas","",IF(C8="Con intuición","Capítulo 26",IF(C8="Con control","",""))))</f>
        <v/>
      </c>
      <c r="E33" s="15"/>
      <c r="F33" s="6"/>
      <c r="G33" s="15"/>
    </row>
    <row r="34" customFormat="false" ht="18.75" hidden="false" customHeight="true" outlineLevel="0" collapsed="false">
      <c r="B34" s="5" t="s">
        <v>23</v>
      </c>
      <c r="C34" s="14" t="str">
        <f aca="false">IF(C10="","",C10+42)</f>
        <v/>
      </c>
      <c r="D34" s="10" t="str">
        <f aca="false">IF(C8="","",IF(C8="A ciegas","Plantillas 9 a 14",IF(C8="Con intuición","Capítulo 27",IF(C8="Con control","Parte 4 · cap. 21-27","Parte 7 entera"))))</f>
        <v/>
      </c>
      <c r="E34" s="15"/>
      <c r="F34" s="6"/>
      <c r="G34" s="15"/>
    </row>
    <row r="35" customFormat="false" ht="18.75" hidden="false" customHeight="true" outlineLevel="0" collapsed="false">
      <c r="B35" s="5"/>
      <c r="D35" s="10" t="str">
        <f aca="false">IF(C8="","",IF(C8="A ciegas","",IF(C8="Con intuición","",IF(C8="Con control","",""))))</f>
        <v/>
      </c>
      <c r="E35" s="15"/>
      <c r="F35" s="6"/>
      <c r="G35" s="15"/>
    </row>
    <row r="36" customFormat="false" ht="18.75" hidden="false" customHeight="true" outlineLevel="0" collapsed="false">
      <c r="B36" s="5"/>
      <c r="D36" s="10" t="str">
        <f aca="false">IF(C8="","",IF(C8="A ciegas","",IF(C8="Con intuición","",IF(C8="Con control","",""))))</f>
        <v/>
      </c>
      <c r="E36" s="15"/>
      <c r="F36" s="6"/>
      <c r="G36" s="15"/>
    </row>
    <row r="37" customFormat="false" ht="18.75" hidden="false" customHeight="true" outlineLevel="0" collapsed="false">
      <c r="B37" s="5" t="s">
        <v>24</v>
      </c>
      <c r="C37" s="14" t="str">
        <f aca="false">IF(C10="","",C10+49)</f>
        <v/>
      </c>
      <c r="D37" s="10" t="str">
        <f aca="false">IF(C8="","",IF(C8="A ciegas","Repite el test",IF(C8="Con intuición","Monta tu panel",IF(C8="Con control","Prepara el banco","Repite el test"))))</f>
        <v/>
      </c>
      <c r="E37" s="15"/>
      <c r="F37" s="6"/>
      <c r="G37" s="15"/>
    </row>
    <row r="38" customFormat="false" ht="18.75" hidden="false" customHeight="true" outlineLevel="0" collapsed="false">
      <c r="B38" s="5"/>
      <c r="D38" s="10" t="str">
        <f aca="false">IF(C8="","",IF(C8="A ciegas","",IF(C8="Con intuición","",IF(C8="Con control","",""))))</f>
        <v/>
      </c>
      <c r="E38" s="15"/>
      <c r="F38" s="6"/>
      <c r="G38" s="15"/>
    </row>
    <row r="39" customFormat="false" ht="18.75" hidden="false" customHeight="true" outlineLevel="0" collapsed="false">
      <c r="B39" s="5"/>
      <c r="D39" s="10" t="str">
        <f aca="false">IF(C8="","",IF(C8="A ciegas","",IF(C8="Con intuición","",IF(C8="Con control","",""))))</f>
        <v/>
      </c>
      <c r="E39" s="15"/>
      <c r="F39" s="6"/>
      <c r="G39" s="15"/>
    </row>
    <row r="41" customFormat="false" ht="30" hidden="false" customHeight="true" outlineLevel="0" collapsed="false">
      <c r="B41" s="4" t="s">
        <v>25</v>
      </c>
      <c r="C41" s="13" t="s">
        <v>26</v>
      </c>
      <c r="D41" s="13" t="s">
        <v>27</v>
      </c>
    </row>
    <row r="42" customFormat="false" ht="18.75" hidden="false" customHeight="true" outlineLevel="0" collapsed="false">
      <c r="B42" s="5" t="s">
        <v>17</v>
      </c>
      <c r="C42" s="11" t="str">
        <f aca="false">IF(COUNTA(E16:E18)+COUNTA(F16:F18)=0,"",COUNTIF(E16:E18,"Sí"))</f>
        <v/>
      </c>
      <c r="D42" s="11" t="str">
        <f aca="false">IF(COUNTA(E16:E18)+COUNTA(F16:F18)=0,"",COUNTA(F16:F18))</f>
        <v/>
      </c>
    </row>
    <row r="43" customFormat="false" ht="18.75" hidden="false" customHeight="true" outlineLevel="0" collapsed="false">
      <c r="B43" s="5" t="s">
        <v>18</v>
      </c>
      <c r="C43" s="11" t="str">
        <f aca="false">IF(COUNTA(E19:E21)+COUNTA(F19:F21)=0,"",COUNTIF(E19:E21,"Sí"))</f>
        <v/>
      </c>
      <c r="D43" s="11" t="str">
        <f aca="false">IF(COUNTA(E19:E21)+COUNTA(F19:F21)=0,"",COUNTA(F19:F21))</f>
        <v/>
      </c>
    </row>
    <row r="44" customFormat="false" ht="18.75" hidden="false" customHeight="true" outlineLevel="0" collapsed="false">
      <c r="B44" s="5" t="s">
        <v>19</v>
      </c>
      <c r="C44" s="11" t="str">
        <f aca="false">IF(COUNTA(E22:E24)+COUNTA(F22:F24)=0,"",COUNTIF(E22:E24,"Sí"))</f>
        <v/>
      </c>
      <c r="D44" s="11" t="str">
        <f aca="false">IF(COUNTA(E22:E24)+COUNTA(F22:F24)=0,"",COUNTA(F22:F24))</f>
        <v/>
      </c>
    </row>
    <row r="45" customFormat="false" ht="18.75" hidden="false" customHeight="true" outlineLevel="0" collapsed="false">
      <c r="B45" s="5" t="s">
        <v>20</v>
      </c>
      <c r="C45" s="11" t="str">
        <f aca="false">IF(COUNTA(E25:E27)+COUNTA(F25:F27)=0,"",COUNTIF(E25:E27,"Sí"))</f>
        <v/>
      </c>
      <c r="D45" s="11" t="str">
        <f aca="false">IF(COUNTA(E25:E27)+COUNTA(F25:F27)=0,"",COUNTA(F25:F27))</f>
        <v/>
      </c>
    </row>
    <row r="46" customFormat="false" ht="18.75" hidden="false" customHeight="true" outlineLevel="0" collapsed="false">
      <c r="B46" s="5" t="s">
        <v>21</v>
      </c>
      <c r="C46" s="11" t="str">
        <f aca="false">IF(COUNTA(E28:E30)+COUNTA(F28:F30)=0,"",COUNTIF(E28:E30,"Sí"))</f>
        <v/>
      </c>
      <c r="D46" s="11" t="str">
        <f aca="false">IF(COUNTA(E28:E30)+COUNTA(F28:F30)=0,"",COUNTA(F28:F30))</f>
        <v/>
      </c>
    </row>
    <row r="47" customFormat="false" ht="18.75" hidden="false" customHeight="true" outlineLevel="0" collapsed="false">
      <c r="B47" s="5" t="s">
        <v>22</v>
      </c>
      <c r="C47" s="11" t="str">
        <f aca="false">IF(COUNTA(E31:E33)+COUNTA(F31:F33)=0,"",COUNTIF(E31:E33,"Sí"))</f>
        <v/>
      </c>
      <c r="D47" s="11" t="str">
        <f aca="false">IF(COUNTA(E31:E33)+COUNTA(F31:F33)=0,"",COUNTA(F31:F33))</f>
        <v/>
      </c>
    </row>
    <row r="48" customFormat="false" ht="18.75" hidden="false" customHeight="true" outlineLevel="0" collapsed="false">
      <c r="B48" s="5" t="s">
        <v>23</v>
      </c>
      <c r="C48" s="11" t="str">
        <f aca="false">IF(COUNTA(E34:E36)+COUNTA(F34:F36)=0,"",COUNTIF(E34:E36,"Sí"))</f>
        <v/>
      </c>
      <c r="D48" s="11" t="str">
        <f aca="false">IF(COUNTA(E34:E36)+COUNTA(F34:F36)=0,"",COUNTA(F34:F36))</f>
        <v/>
      </c>
    </row>
    <row r="49" customFormat="false" ht="18.75" hidden="false" customHeight="true" outlineLevel="0" collapsed="false">
      <c r="B49" s="5" t="s">
        <v>24</v>
      </c>
      <c r="C49" s="11" t="str">
        <f aca="false">IF(COUNTA(E37:E39)+COUNTA(F37:F39)=0,"",COUNTIF(E37:E39,"Sí"))</f>
        <v/>
      </c>
      <c r="D49" s="11" t="str">
        <f aca="false">IF(COUNTA(E37:E39)+COUNTA(F37:F39)=0,"",COUNTA(F37:F39))</f>
        <v/>
      </c>
    </row>
    <row r="51" customFormat="false" ht="15" hidden="false" customHeight="true" outlineLevel="0" collapsed="false">
      <c r="B51" s="16" t="s">
        <v>28</v>
      </c>
      <c r="C51" s="16"/>
      <c r="D51" s="16" t="s">
        <v>29</v>
      </c>
      <c r="E51" s="16"/>
      <c r="F51" s="17" t="s">
        <v>30</v>
      </c>
    </row>
    <row r="52" customFormat="false" ht="30" hidden="false" customHeight="true" outlineLevel="0" collapsed="false">
      <c r="B52" s="18" t="str">
        <f aca="false">IF(COUNT(C42:C49)=0,"",SUM(C42:C49))</f>
        <v/>
      </c>
      <c r="C52" s="18"/>
      <c r="D52" s="18" t="str">
        <f aca="false">IF(COUNT(D42:D49)=0,"",SUM(D42:D49))</f>
        <v/>
      </c>
      <c r="E52" s="18"/>
      <c r="F52" s="19" t="str">
        <f aca="false">IF(OR(COUNT(C42:C49)=0,SUM(C42:C49)=0),"",SUM(D42:D49)/SUM(C42:C49))</f>
        <v/>
      </c>
    </row>
  </sheetData>
  <sheetProtection sheet="true"/>
  <mergeCells count="5">
    <mergeCell ref="B4:G4"/>
    <mergeCell ref="B51:C51"/>
    <mergeCell ref="D51:E51"/>
    <mergeCell ref="B52:C52"/>
    <mergeCell ref="D52:E52"/>
  </mergeCells>
  <dataValidations count="49">
    <dataValidation allowBlank="true" error="Elige un valor de la lista." errorStyle="stop" errorTitle="Valor no válido" operator="between" prompt="El perfil que te dio la plantilla 1." promptTitle="Qué escribir aquí" showDropDown="false" showErrorMessage="false" showInputMessage="true" sqref="C8" type="list">
      <formula1>"A ciegas,Con intuición,Con control,Con criterio"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6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6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7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7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8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8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9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9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0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0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1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1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2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2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3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3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4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4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5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5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6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6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7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7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8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8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9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9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0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0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1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1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2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2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3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3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4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4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5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5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6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6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7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7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8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8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9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9" type="list">
      <formula1>"Sí,No,En marcha"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10"/>
    <col collapsed="false" customWidth="true" hidden="false" outlineLevel="0" max="6" min="6" style="0" width="40"/>
    <col collapsed="false" customWidth="true" hidden="false" outlineLevel="0" max="7" min="7" style="0" width="12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0" t="s">
        <v>31</v>
      </c>
      <c r="C4" s="20"/>
      <c r="D4" s="20"/>
      <c r="E4" s="20"/>
      <c r="F4" s="20"/>
      <c r="G4" s="20"/>
    </row>
    <row r="5" customFormat="false" ht="9.75" hidden="false" customHeight="true" outlineLevel="0" collapsed="false"/>
    <row r="7" customFormat="false" ht="25.5" hidden="false" customHeight="true" outlineLevel="0" collapsed="false">
      <c r="B7" s="4" t="s">
        <v>3</v>
      </c>
      <c r="C7" s="4" t="s">
        <v>4</v>
      </c>
    </row>
    <row r="8" customFormat="false" ht="18.75" hidden="false" customHeight="true" outlineLevel="0" collapsed="false">
      <c r="B8" s="5" t="s">
        <v>5</v>
      </c>
      <c r="C8" s="6" t="s">
        <v>32</v>
      </c>
    </row>
    <row r="9" customFormat="false" ht="34.5" hidden="false" customHeight="true" outlineLevel="0" collapsed="false">
      <c r="B9" s="7" t="s">
        <v>6</v>
      </c>
      <c r="C9" s="8" t="n">
        <v>6</v>
      </c>
    </row>
    <row r="10" customFormat="false" ht="18.75" hidden="false" customHeight="true" outlineLevel="0" collapsed="false">
      <c r="B10" s="5" t="s">
        <v>7</v>
      </c>
      <c r="C10" s="9" t="n">
        <v>46027</v>
      </c>
    </row>
    <row r="11" customFormat="false" ht="18.75" hidden="false" customHeight="true" outlineLevel="0" collapsed="false">
      <c r="B11" s="5" t="s">
        <v>8</v>
      </c>
      <c r="C11" s="10" t="str">
        <f aca="false">IF(C8="","",IF(C8="A ciegas","Parte 2 · Caja (cap. 9 a 14), luego Parte 1 · Ver (cap. 3 a 8), y repites el test a los tres meses.",IF(C8="Con intuición","Parte 3 · Margen (cap. 15 a 20), luego Parte 6 · El panel (cap. 34 a 39), y Parte 4 · Banco (cap. 21 a 27).",IF(C8="Con control","Parte 5 · Hacienda (cap. 28 a 33), luego Parte 7 · Valor (cap. 40 a 44), con la Parte 4 delante antes de negociar.","Los capítulos de tus noes, el 42 sobre dependencia del dueño y la Parte 7 entera."))))</f>
        <v>Parte 2 · Caja (cap. 9 a 14), luego Parte 1 · Ver (cap. 3 a 8), y repites el test a los tres meses.</v>
      </c>
    </row>
    <row r="12" customFormat="false" ht="18.75" hidden="false" customHeight="true" outlineLevel="0" collapsed="false">
      <c r="B12" s="5" t="s">
        <v>9</v>
      </c>
      <c r="C12" s="11" t="n">
        <f aca="false">IF(C8="","",IF(C8="A ciegas",12,IF(C8="Con intuición",19,IF(C8="Con control",11,10))))</f>
        <v>12</v>
      </c>
    </row>
    <row r="14" customFormat="false" ht="24" hidden="false" customHeight="true" outlineLevel="0" collapsed="false">
      <c r="B14" s="12" t="s">
        <v>10</v>
      </c>
    </row>
    <row r="15" customFormat="false" ht="31.5" hidden="false" customHeight="true" outlineLevel="0" collapsed="false">
      <c r="B15" s="4" t="s">
        <v>11</v>
      </c>
      <c r="C15" s="13" t="s">
        <v>12</v>
      </c>
      <c r="D15" s="4" t="s">
        <v>13</v>
      </c>
      <c r="E15" s="13" t="s">
        <v>14</v>
      </c>
      <c r="F15" s="4" t="s">
        <v>15</v>
      </c>
      <c r="G15" s="13" t="s">
        <v>16</v>
      </c>
    </row>
    <row r="16" customFormat="false" ht="18.75" hidden="false" customHeight="true" outlineLevel="0" collapsed="false">
      <c r="B16" s="5" t="s">
        <v>17</v>
      </c>
      <c r="C16" s="14" t="n">
        <f aca="false">IF(C10="","",C10+0)</f>
        <v>46027</v>
      </c>
      <c r="D16" s="10" t="str">
        <f aca="false">IF(C8="","",IF(C8="A ciegas","Capítulo 9",IF(C8="Con intuición","Capítulo 15",IF(C8="Con control","Capítulo 28","Tu primer «no»"))))</f>
        <v>Capítulo 9</v>
      </c>
      <c r="E16" s="15" t="s">
        <v>33</v>
      </c>
      <c r="F16" s="6" t="s">
        <v>34</v>
      </c>
      <c r="G16" s="15" t="s">
        <v>33</v>
      </c>
    </row>
    <row r="17" customFormat="false" ht="18.75" hidden="false" customHeight="true" outlineLevel="0" collapsed="false">
      <c r="B17" s="5"/>
      <c r="D17" s="10" t="str">
        <f aca="false">IF(C8="","",IF(C8="A ciegas","Capítulo 10",IF(C8="Con intuición","Capítulo 16",IF(C8="Con control","Capítulo 29",""))))</f>
        <v>Capítulo 10</v>
      </c>
      <c r="E17" s="15" t="s">
        <v>33</v>
      </c>
      <c r="F17" s="6" t="s">
        <v>35</v>
      </c>
      <c r="G17" s="15" t="s">
        <v>33</v>
      </c>
    </row>
    <row r="18" customFormat="false" ht="18.75" hidden="false" customHeight="true" outlineLevel="0" collapsed="false">
      <c r="B18" s="5"/>
      <c r="D18" s="10" t="str">
        <f aca="false">IF(C8="","",IF(C8="A ciegas","",IF(C8="Con intuición","Capítulo 17",IF(C8="Con control","",""))))</f>
        <v/>
      </c>
      <c r="E18" s="15"/>
      <c r="F18" s="6"/>
      <c r="G18" s="15"/>
    </row>
    <row r="19" customFormat="false" ht="18.75" hidden="false" customHeight="true" outlineLevel="0" collapsed="false">
      <c r="B19" s="5" t="s">
        <v>18</v>
      </c>
      <c r="C19" s="14" t="n">
        <f aca="false">IF(C10="","",C10+7)</f>
        <v>46034</v>
      </c>
      <c r="D19" s="10" t="str">
        <f aca="false">IF(C8="","",IF(C8="A ciegas","Capítulo 11",IF(C8="Con intuición","Capítulo 18",IF(C8="Con control","Capítulo 30","Tu segundo «no»"))))</f>
        <v>Capítulo 11</v>
      </c>
      <c r="E19" s="15" t="s">
        <v>33</v>
      </c>
      <c r="F19" s="6" t="s">
        <v>36</v>
      </c>
      <c r="G19" s="15" t="s">
        <v>37</v>
      </c>
    </row>
    <row r="20" customFormat="false" ht="18.75" hidden="false" customHeight="true" outlineLevel="0" collapsed="false">
      <c r="B20" s="5"/>
      <c r="D20" s="10" t="str">
        <f aca="false">IF(C8="","",IF(C8="A ciegas","Capítulo 12",IF(C8="Con intuición","Capítulo 19",IF(C8="Con control","Capítulo 31",""))))</f>
        <v>Capítulo 12</v>
      </c>
      <c r="E20" s="15" t="s">
        <v>33</v>
      </c>
      <c r="F20" s="6" t="s">
        <v>38</v>
      </c>
      <c r="G20" s="15" t="s">
        <v>37</v>
      </c>
    </row>
    <row r="21" customFormat="false" ht="18.75" hidden="false" customHeight="true" outlineLevel="0" collapsed="false">
      <c r="B21" s="5"/>
      <c r="D21" s="10" t="str">
        <f aca="false">IF(C8="","",IF(C8="A ciegas","",IF(C8="Con intuición","Capítulo 20",IF(C8="Con control","",""))))</f>
        <v/>
      </c>
      <c r="E21" s="15"/>
      <c r="F21" s="6"/>
      <c r="G21" s="15"/>
    </row>
    <row r="22" customFormat="false" ht="18.75" hidden="false" customHeight="true" outlineLevel="0" collapsed="false">
      <c r="B22" s="5" t="s">
        <v>19</v>
      </c>
      <c r="C22" s="14" t="n">
        <f aca="false">IF(C10="","",C10+14)</f>
        <v>46041</v>
      </c>
      <c r="D22" s="10" t="str">
        <f aca="false">IF(C8="","",IF(C8="A ciegas","Capítulo 13",IF(C8="Con intuición","Capítulo 34",IF(C8="Con control","Capítulo 32","Tu tercer «no»"))))</f>
        <v>Capítulo 13</v>
      </c>
      <c r="E22" s="15" t="s">
        <v>33</v>
      </c>
      <c r="F22" s="6" t="s">
        <v>39</v>
      </c>
      <c r="G22" s="15" t="s">
        <v>33</v>
      </c>
    </row>
    <row r="23" customFormat="false" ht="18.75" hidden="false" customHeight="true" outlineLevel="0" collapsed="false">
      <c r="B23" s="5"/>
      <c r="D23" s="10" t="str">
        <f aca="false">IF(C8="","",IF(C8="A ciegas","Capítulo 14",IF(C8="Con intuición","Capítulo 35",IF(C8="Con control","Capítulo 33",""))))</f>
        <v>Capítulo 14</v>
      </c>
      <c r="E23" s="15" t="s">
        <v>33</v>
      </c>
      <c r="F23" s="6" t="s">
        <v>40</v>
      </c>
      <c r="G23" s="15" t="s">
        <v>41</v>
      </c>
    </row>
    <row r="24" customFormat="false" ht="18.75" hidden="false" customHeight="true" outlineLevel="0" collapsed="false">
      <c r="B24" s="5"/>
      <c r="D24" s="10" t="str">
        <f aca="false">IF(C8="","",IF(C8="A ciegas","",IF(C8="Con intuición","Capítulo 36",IF(C8="Con control","",""))))</f>
        <v/>
      </c>
      <c r="E24" s="15"/>
      <c r="F24" s="6"/>
      <c r="G24" s="15"/>
    </row>
    <row r="25" customFormat="false" ht="18.75" hidden="false" customHeight="true" outlineLevel="0" collapsed="false">
      <c r="B25" s="5" t="s">
        <v>20</v>
      </c>
      <c r="C25" s="14" t="n">
        <f aca="false">IF(C10="","",C10+21)</f>
        <v>46048</v>
      </c>
      <c r="D25" s="10" t="str">
        <f aca="false">IF(C8="","",IF(C8="A ciegas","Capítulo 3",IF(C8="Con intuición","Capítulo 37",IF(C8="Con control","Capítulo 40","Capítulo 42"))))</f>
        <v>Capítulo 3</v>
      </c>
      <c r="E25" s="15" t="s">
        <v>33</v>
      </c>
      <c r="F25" s="6"/>
      <c r="G25" s="15"/>
    </row>
    <row r="26" customFormat="false" ht="18.75" hidden="false" customHeight="true" outlineLevel="0" collapsed="false">
      <c r="B26" s="5"/>
      <c r="D26" s="10" t="str">
        <f aca="false">IF(C8="","",IF(C8="A ciegas","Capítulo 4",IF(C8="Con intuición","Capítulo 38",IF(C8="Con control","Capítulo 41",""))))</f>
        <v>Capítulo 4</v>
      </c>
      <c r="E26" s="15"/>
      <c r="F26" s="6"/>
      <c r="G26" s="15"/>
    </row>
    <row r="27" customFormat="false" ht="18.75" hidden="false" customHeight="true" outlineLevel="0" collapsed="false">
      <c r="B27" s="5"/>
      <c r="D27" s="10" t="str">
        <f aca="false">IF(C8="","",IF(C8="A ciegas","",IF(C8="Con intuición","Capítulo 39",IF(C8="Con control","",""))))</f>
        <v/>
      </c>
      <c r="E27" s="15"/>
      <c r="F27" s="6"/>
      <c r="G27" s="15"/>
    </row>
    <row r="28" customFormat="false" ht="18.75" hidden="false" customHeight="true" outlineLevel="0" collapsed="false">
      <c r="B28" s="5" t="s">
        <v>21</v>
      </c>
      <c r="C28" s="14" t="n">
        <f aca="false">IF(C10="","",C10+28)</f>
        <v>46055</v>
      </c>
      <c r="D28" s="10" t="str">
        <f aca="false">IF(C8="","",IF(C8="A ciegas","Capítulo 5",IF(C8="Con intuición","Capítulo 21",IF(C8="Con control","Capítulo 42","Capítulo 40"))))</f>
        <v>Capítulo 5</v>
      </c>
      <c r="E28" s="15"/>
      <c r="F28" s="6"/>
      <c r="G28" s="15"/>
    </row>
    <row r="29" customFormat="false" ht="18.75" hidden="false" customHeight="true" outlineLevel="0" collapsed="false">
      <c r="B29" s="5"/>
      <c r="D29" s="10" t="str">
        <f aca="false">IF(C8="","",IF(C8="A ciegas","Capítulo 6",IF(C8="Con intuición","Capítulo 22",IF(C8="Con control","","Capítulo 41"))))</f>
        <v>Capítulo 6</v>
      </c>
      <c r="E29" s="15"/>
      <c r="F29" s="6"/>
      <c r="G29" s="15"/>
    </row>
    <row r="30" customFormat="false" ht="18.75" hidden="false" customHeight="true" outlineLevel="0" collapsed="false">
      <c r="B30" s="5"/>
      <c r="D30" s="10" t="str">
        <f aca="false">IF(C8="","",IF(C8="A ciegas","",IF(C8="Con intuición","Capítulo 23",IF(C8="Con control","",""))))</f>
        <v/>
      </c>
      <c r="E30" s="15"/>
      <c r="F30" s="6"/>
      <c r="G30" s="15"/>
    </row>
    <row r="31" customFormat="false" ht="18.75" hidden="false" customHeight="true" outlineLevel="0" collapsed="false">
      <c r="B31" s="5" t="s">
        <v>22</v>
      </c>
      <c r="C31" s="14" t="n">
        <f aca="false">IF(C10="","",C10+35)</f>
        <v>46062</v>
      </c>
      <c r="D31" s="10" t="str">
        <f aca="false">IF(C8="","",IF(C8="A ciegas","Capítulo 7",IF(C8="Con intuición","Capítulo 24",IF(C8="Con control","Capítulo 43","Capítulo 43"))))</f>
        <v>Capítulo 7</v>
      </c>
      <c r="E31" s="15"/>
      <c r="F31" s="6"/>
      <c r="G31" s="15"/>
    </row>
    <row r="32" customFormat="false" ht="18.75" hidden="false" customHeight="true" outlineLevel="0" collapsed="false">
      <c r="B32" s="5"/>
      <c r="D32" s="10" t="str">
        <f aca="false">IF(C8="","",IF(C8="A ciegas","Capítulo 8",IF(C8="Con intuición","Capítulo 25",IF(C8="Con control","Capítulo 44","Capítulo 44"))))</f>
        <v>Capítulo 8</v>
      </c>
      <c r="E32" s="15"/>
      <c r="F32" s="6"/>
      <c r="G32" s="15"/>
    </row>
    <row r="33" customFormat="false" ht="18.75" hidden="false" customHeight="true" outlineLevel="0" collapsed="false">
      <c r="B33" s="5"/>
      <c r="D33" s="10" t="str">
        <f aca="false">IF(C8="","",IF(C8="A ciegas","",IF(C8="Con intuición","Capítulo 26",IF(C8="Con control","",""))))</f>
        <v/>
      </c>
      <c r="E33" s="15"/>
      <c r="F33" s="6"/>
      <c r="G33" s="15"/>
    </row>
    <row r="34" customFormat="false" ht="18.75" hidden="false" customHeight="true" outlineLevel="0" collapsed="false">
      <c r="B34" s="5" t="s">
        <v>23</v>
      </c>
      <c r="C34" s="14" t="n">
        <f aca="false">IF(C10="","",C10+42)</f>
        <v>46069</v>
      </c>
      <c r="D34" s="10" t="str">
        <f aca="false">IF(C8="","",IF(C8="A ciegas","Plantillas 9 a 14",IF(C8="Con intuición","Capítulo 27",IF(C8="Con control","Parte 4 · cap. 21-27","Parte 7 entera"))))</f>
        <v>Plantillas 9 a 14</v>
      </c>
      <c r="E34" s="15"/>
      <c r="F34" s="6"/>
      <c r="G34" s="15"/>
    </row>
    <row r="35" customFormat="false" ht="18.75" hidden="false" customHeight="true" outlineLevel="0" collapsed="false">
      <c r="B35" s="5"/>
      <c r="D35" s="10" t="str">
        <f aca="false">IF(C8="","",IF(C8="A ciegas","",IF(C8="Con intuición","",IF(C8="Con control","",""))))</f>
        <v/>
      </c>
      <c r="E35" s="15"/>
      <c r="F35" s="6"/>
      <c r="G35" s="15"/>
    </row>
    <row r="36" customFormat="false" ht="18.75" hidden="false" customHeight="true" outlineLevel="0" collapsed="false">
      <c r="B36" s="5"/>
      <c r="D36" s="10" t="str">
        <f aca="false">IF(C8="","",IF(C8="A ciegas","",IF(C8="Con intuición","",IF(C8="Con control","",""))))</f>
        <v/>
      </c>
      <c r="E36" s="15"/>
      <c r="F36" s="6"/>
      <c r="G36" s="15"/>
    </row>
    <row r="37" customFormat="false" ht="18.75" hidden="false" customHeight="true" outlineLevel="0" collapsed="false">
      <c r="B37" s="5" t="s">
        <v>24</v>
      </c>
      <c r="C37" s="14" t="n">
        <f aca="false">IF(C10="","",C10+49)</f>
        <v>46076</v>
      </c>
      <c r="D37" s="10" t="str">
        <f aca="false">IF(C8="","",IF(C8="A ciegas","Repite el test",IF(C8="Con intuición","Monta tu panel",IF(C8="Con control","Prepara el banco","Repite el test"))))</f>
        <v>Repite el test</v>
      </c>
      <c r="E37" s="15"/>
      <c r="F37" s="6"/>
      <c r="G37" s="15"/>
    </row>
    <row r="38" customFormat="false" ht="18.75" hidden="false" customHeight="true" outlineLevel="0" collapsed="false">
      <c r="B38" s="5"/>
      <c r="D38" s="10" t="str">
        <f aca="false">IF(C8="","",IF(C8="A ciegas","",IF(C8="Con intuición","",IF(C8="Con control","",""))))</f>
        <v/>
      </c>
      <c r="E38" s="15"/>
      <c r="F38" s="6"/>
      <c r="G38" s="15"/>
    </row>
    <row r="39" customFormat="false" ht="18.75" hidden="false" customHeight="true" outlineLevel="0" collapsed="false">
      <c r="B39" s="5"/>
      <c r="D39" s="10" t="str">
        <f aca="false">IF(C8="","",IF(C8="A ciegas","",IF(C8="Con intuición","",IF(C8="Con control","",""))))</f>
        <v/>
      </c>
      <c r="E39" s="15"/>
      <c r="F39" s="6"/>
      <c r="G39" s="15"/>
    </row>
    <row r="41" customFormat="false" ht="30" hidden="false" customHeight="true" outlineLevel="0" collapsed="false">
      <c r="B41" s="4" t="s">
        <v>25</v>
      </c>
      <c r="C41" s="13" t="s">
        <v>26</v>
      </c>
      <c r="D41" s="13" t="s">
        <v>27</v>
      </c>
    </row>
    <row r="42" customFormat="false" ht="18.75" hidden="false" customHeight="true" outlineLevel="0" collapsed="false">
      <c r="B42" s="5" t="s">
        <v>17</v>
      </c>
      <c r="C42" s="11" t="n">
        <f aca="false">IF(COUNTA(E16:E18)+COUNTA(F16:F18)=0,"",COUNTIF(E16:E18,"Sí"))</f>
        <v>2</v>
      </c>
      <c r="D42" s="11" t="n">
        <f aca="false">IF(COUNTA(E16:E18)+COUNTA(F16:F18)=0,"",COUNTA(F16:F18))</f>
        <v>2</v>
      </c>
    </row>
    <row r="43" customFormat="false" ht="18.75" hidden="false" customHeight="true" outlineLevel="0" collapsed="false">
      <c r="B43" s="5" t="s">
        <v>18</v>
      </c>
      <c r="C43" s="11" t="n">
        <f aca="false">IF(COUNTA(E19:E21)+COUNTA(F19:F21)=0,"",COUNTIF(E19:E21,"Sí"))</f>
        <v>2</v>
      </c>
      <c r="D43" s="11" t="n">
        <f aca="false">IF(COUNTA(E19:E21)+COUNTA(F19:F21)=0,"",COUNTA(F19:F21))</f>
        <v>2</v>
      </c>
    </row>
    <row r="44" customFormat="false" ht="18.75" hidden="false" customHeight="true" outlineLevel="0" collapsed="false">
      <c r="B44" s="5" t="s">
        <v>19</v>
      </c>
      <c r="C44" s="11" t="n">
        <f aca="false">IF(COUNTA(E22:E24)+COUNTA(F22:F24)=0,"",COUNTIF(E22:E24,"Sí"))</f>
        <v>2</v>
      </c>
      <c r="D44" s="11" t="n">
        <f aca="false">IF(COUNTA(E22:E24)+COUNTA(F22:F24)=0,"",COUNTA(F22:F24))</f>
        <v>2</v>
      </c>
    </row>
    <row r="45" customFormat="false" ht="18.75" hidden="false" customHeight="true" outlineLevel="0" collapsed="false">
      <c r="B45" s="5" t="s">
        <v>20</v>
      </c>
      <c r="C45" s="11" t="n">
        <f aca="false">IF(COUNTA(E25:E27)+COUNTA(F25:F27)=0,"",COUNTIF(E25:E27,"Sí"))</f>
        <v>1</v>
      </c>
      <c r="D45" s="11" t="n">
        <f aca="false">IF(COUNTA(E25:E27)+COUNTA(F25:F27)=0,"",COUNTA(F25:F27))</f>
        <v>0</v>
      </c>
    </row>
    <row r="46" customFormat="false" ht="18.75" hidden="false" customHeight="true" outlineLevel="0" collapsed="false">
      <c r="B46" s="5" t="s">
        <v>21</v>
      </c>
      <c r="C46" s="11" t="str">
        <f aca="false">IF(COUNTA(E28:E30)+COUNTA(F28:F30)=0,"",COUNTIF(E28:E30,"Sí"))</f>
        <v/>
      </c>
      <c r="D46" s="11" t="str">
        <f aca="false">IF(COUNTA(E28:E30)+COUNTA(F28:F30)=0,"",COUNTA(F28:F30))</f>
        <v/>
      </c>
    </row>
    <row r="47" customFormat="false" ht="18.75" hidden="false" customHeight="true" outlineLevel="0" collapsed="false">
      <c r="B47" s="5" t="s">
        <v>22</v>
      </c>
      <c r="C47" s="11" t="str">
        <f aca="false">IF(COUNTA(E31:E33)+COUNTA(F31:F33)=0,"",COUNTIF(E31:E33,"Sí"))</f>
        <v/>
      </c>
      <c r="D47" s="11" t="str">
        <f aca="false">IF(COUNTA(E31:E33)+COUNTA(F31:F33)=0,"",COUNTA(F31:F33))</f>
        <v/>
      </c>
    </row>
    <row r="48" customFormat="false" ht="18.75" hidden="false" customHeight="true" outlineLevel="0" collapsed="false">
      <c r="B48" s="5" t="s">
        <v>23</v>
      </c>
      <c r="C48" s="11" t="str">
        <f aca="false">IF(COUNTA(E34:E36)+COUNTA(F34:F36)=0,"",COUNTIF(E34:E36,"Sí"))</f>
        <v/>
      </c>
      <c r="D48" s="11" t="str">
        <f aca="false">IF(COUNTA(E34:E36)+COUNTA(F34:F36)=0,"",COUNTA(F34:F36))</f>
        <v/>
      </c>
    </row>
    <row r="49" customFormat="false" ht="18.75" hidden="false" customHeight="true" outlineLevel="0" collapsed="false">
      <c r="B49" s="5" t="s">
        <v>24</v>
      </c>
      <c r="C49" s="11" t="str">
        <f aca="false">IF(COUNTA(E37:E39)+COUNTA(F37:F39)=0,"",COUNTIF(E37:E39,"Sí"))</f>
        <v/>
      </c>
      <c r="D49" s="11" t="str">
        <f aca="false">IF(COUNTA(E37:E39)+COUNTA(F37:F39)=0,"",COUNTA(F37:F39))</f>
        <v/>
      </c>
    </row>
    <row r="51" customFormat="false" ht="15" hidden="false" customHeight="true" outlineLevel="0" collapsed="false">
      <c r="B51" s="16" t="s">
        <v>28</v>
      </c>
      <c r="C51" s="16"/>
      <c r="D51" s="16" t="s">
        <v>29</v>
      </c>
      <c r="E51" s="16"/>
      <c r="F51" s="17" t="s">
        <v>30</v>
      </c>
    </row>
    <row r="52" customFormat="false" ht="30" hidden="false" customHeight="true" outlineLevel="0" collapsed="false">
      <c r="B52" s="18" t="n">
        <f aca="false">IF(COUNT(C42:C49)=0,"",SUM(C42:C49))</f>
        <v>7</v>
      </c>
      <c r="C52" s="18"/>
      <c r="D52" s="18" t="n">
        <f aca="false">IF(COUNT(D42:D49)=0,"",SUM(D42:D49))</f>
        <v>6</v>
      </c>
      <c r="E52" s="18"/>
      <c r="F52" s="19" t="n">
        <f aca="false">IF(OR(COUNT(C42:C49)=0,SUM(C42:C49)=0),"",SUM(D42:D49)/SUM(C42:C49))</f>
        <v>0.857142857142857</v>
      </c>
    </row>
  </sheetData>
  <sheetProtection sheet="true"/>
  <mergeCells count="5">
    <mergeCell ref="B4:G4"/>
    <mergeCell ref="B51:C51"/>
    <mergeCell ref="D51:E51"/>
    <mergeCell ref="B52:C52"/>
    <mergeCell ref="D52:E52"/>
  </mergeCells>
  <dataValidations count="49">
    <dataValidation allowBlank="true" error="Elige un valor de la lista." errorStyle="stop" errorTitle="Valor no válido" operator="between" prompt="El perfil que te dio la plantilla 1." promptTitle="Qué escribir aquí" showDropDown="false" showErrorMessage="false" showInputMessage="true" sqref="C8" type="list">
      <formula1>"A ciegas,Con intuición,Con control,Con criterio"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6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6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7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7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8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8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19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19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0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0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1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1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2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2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3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3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4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4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5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5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6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6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7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7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8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8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29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29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0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0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1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1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2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2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3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3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4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4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5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5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6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6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7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7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8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8" type="list">
      <formula1>"Sí,No,En marcha"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E39" type="list">
      <formula1>"Sí,No"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G39" type="list">
      <formula1>"Sí,No,En marcha"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1" t="s">
        <v>42</v>
      </c>
    </row>
    <row r="5" customFormat="false" ht="24" hidden="false" customHeight="true" outlineLevel="0" collapsed="false">
      <c r="B5" s="12" t="s">
        <v>43</v>
      </c>
    </row>
    <row r="6" customFormat="false" ht="60" hidden="false" customHeight="true" outlineLevel="0" collapsed="false">
      <c r="B6" s="22" t="s">
        <v>44</v>
      </c>
      <c r="C6" s="22"/>
    </row>
    <row r="8" customFormat="false" ht="24" hidden="false" customHeight="true" outlineLevel="0" collapsed="false">
      <c r="B8" s="12" t="s">
        <v>45</v>
      </c>
    </row>
    <row r="9" customFormat="false" ht="30" hidden="false" customHeight="true" outlineLevel="0" collapsed="false">
      <c r="B9" s="22" t="s">
        <v>46</v>
      </c>
      <c r="C9" s="22"/>
    </row>
    <row r="10" customFormat="false" ht="15.75" hidden="false" customHeight="true" outlineLevel="0" collapsed="false">
      <c r="B10" s="22" t="s">
        <v>47</v>
      </c>
      <c r="C10" s="22"/>
    </row>
    <row r="11" customFormat="false" ht="30" hidden="false" customHeight="true" outlineLevel="0" collapsed="false">
      <c r="B11" s="22" t="s">
        <v>48</v>
      </c>
      <c r="C11" s="22"/>
    </row>
    <row r="13" customFormat="false" ht="24" hidden="false" customHeight="true" outlineLevel="0" collapsed="false">
      <c r="B13" s="12" t="s">
        <v>49</v>
      </c>
    </row>
    <row r="14" customFormat="false" ht="30" hidden="false" customHeight="true" outlineLevel="0" collapsed="false">
      <c r="B14" s="22" t="s">
        <v>50</v>
      </c>
      <c r="C14" s="22"/>
    </row>
    <row r="15" customFormat="false" ht="15.75" hidden="false" customHeight="true" outlineLevel="0" collapsed="false">
      <c r="B15" s="22" t="s">
        <v>51</v>
      </c>
      <c r="C15" s="22"/>
    </row>
    <row r="16" customFormat="false" ht="30" hidden="false" customHeight="true" outlineLevel="0" collapsed="false">
      <c r="B16" s="22" t="s">
        <v>52</v>
      </c>
      <c r="C16" s="22"/>
    </row>
    <row r="17" customFormat="false" ht="30" hidden="false" customHeight="true" outlineLevel="0" collapsed="false">
      <c r="B17" s="22" t="s">
        <v>53</v>
      </c>
      <c r="C17" s="22"/>
    </row>
    <row r="19" customFormat="false" ht="24" hidden="false" customHeight="true" outlineLevel="0" collapsed="false">
      <c r="B19" s="12" t="s">
        <v>54</v>
      </c>
    </row>
    <row r="20" customFormat="false" ht="30" hidden="false" customHeight="true" outlineLevel="0" collapsed="false">
      <c r="B20" s="22" t="s">
        <v>55</v>
      </c>
      <c r="C20" s="22"/>
    </row>
    <row r="21" customFormat="false" ht="15.75" hidden="false" customHeight="true" outlineLevel="0" collapsed="false">
      <c r="B21" s="22" t="s">
        <v>56</v>
      </c>
      <c r="C21" s="22"/>
    </row>
    <row r="22" customFormat="false" ht="30" hidden="false" customHeight="true" outlineLevel="0" collapsed="false">
      <c r="B22" s="22" t="s">
        <v>57</v>
      </c>
      <c r="C22" s="22"/>
    </row>
    <row r="24" customFormat="false" ht="24" hidden="false" customHeight="true" outlineLevel="0" collapsed="false">
      <c r="B24" s="23" t="s">
        <v>58</v>
      </c>
    </row>
    <row r="25" customFormat="false" ht="60" hidden="false" customHeight="true" outlineLevel="0" collapsed="false">
      <c r="B25" s="24" t="s">
        <v>59</v>
      </c>
      <c r="C25" s="24"/>
    </row>
    <row r="27" customFormat="false" ht="24" hidden="false" customHeight="true" outlineLevel="0" collapsed="false">
      <c r="B27" s="12" t="s">
        <v>60</v>
      </c>
    </row>
    <row r="28" customFormat="false" ht="19.5" hidden="false" customHeight="true" outlineLevel="0" collapsed="false">
      <c r="B28" s="25" t="s">
        <v>61</v>
      </c>
      <c r="C28" s="25"/>
    </row>
    <row r="29" customFormat="false" ht="19.5" hidden="false" customHeight="true" outlineLevel="0" collapsed="false">
      <c r="B29" s="26" t="s">
        <v>62</v>
      </c>
      <c r="C29" s="26"/>
    </row>
    <row r="30" customFormat="false" ht="19.5" hidden="false" customHeight="true" outlineLevel="0" collapsed="false">
      <c r="B30" s="27" t="s">
        <v>63</v>
      </c>
      <c r="C30" s="27"/>
    </row>
  </sheetData>
  <sheetProtection sheet="true"/>
  <mergeCells count="15">
    <mergeCell ref="B6:C6"/>
    <mergeCell ref="B9:C9"/>
    <mergeCell ref="B10:C10"/>
    <mergeCell ref="B11:C11"/>
    <mergeCell ref="B14:C14"/>
    <mergeCell ref="B15:C15"/>
    <mergeCell ref="B16:C16"/>
    <mergeCell ref="B17:C17"/>
    <mergeCell ref="B20:C20"/>
    <mergeCell ref="B21:C21"/>
    <mergeCell ref="B22:C22"/>
    <mergeCell ref="B25:C25"/>
    <mergeCell ref="B28:C28"/>
    <mergeCell ref="B29:C29"/>
    <mergeCell ref="B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2026-09-10T12:23:58Z</dcterms:created>
  <dc:creator>openpyxl</dc:creator>
  <dc:description/>
  <dc:language>en-US</dc:language>
  <cp:lastModifiedBy/>
  <dcterms:modified xsi:type="dcterms:W3CDTF">2026-09-10T12:23:58Z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