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<sst xmlns="http://schemas.openxmlformats.org/spreadsheetml/2006/main" count="127" uniqueCount="72">
  <si>
    <t xml:space="preserve">El puente del beneficio a la caja</t>
  </si>
  <si>
    <t xml:space="preserve">Metes dos balances y una cuenta de resultados y la hoja te dice, pieza a pieza, adónde se fue el dinero que ganaste.</t>
  </si>
  <si>
    <t xml:space="preserve">   Escribes tú en las celdas azules.   ·   Lo gris lo calcula la hoja sola.   ·   Capítulo 4 · plantilla 4.1 de 44   ·   El detalle, en la hoja «Cómo se usa».</t>
  </si>
  <si>
    <t xml:space="preserve">Cuenta de resultados del año que cierras</t>
  </si>
  <si>
    <t xml:space="preserve">Euros</t>
  </si>
  <si>
    <t xml:space="preserve">Beneficio neto del año</t>
  </si>
  <si>
    <t xml:space="preserve">Amortización del ejercicio</t>
  </si>
  <si>
    <t xml:space="preserve">Ventas del año que cierras</t>
  </si>
  <si>
    <t xml:space="preserve">Ventas del año anterior</t>
  </si>
  <si>
    <t xml:space="preserve">Los dos balances, uno al lado del otro</t>
  </si>
  <si>
    <t xml:space="preserve">Cierre anterior</t>
  </si>
  <si>
    <t xml:space="preserve">Cierre de este año</t>
  </si>
  <si>
    <t xml:space="preserve">Ha cambiado</t>
  </si>
  <si>
    <t xml:space="preserve">Clientes pendientes de cobro</t>
  </si>
  <si>
    <t xml:space="preserve">Material en el almacén</t>
  </si>
  <si>
    <t xml:space="preserve">Proveedores</t>
  </si>
  <si>
    <t xml:space="preserve">Dinero en el banco</t>
  </si>
  <si>
    <t xml:space="preserve">Lo que decidiste durante el año</t>
  </si>
  <si>
    <t xml:space="preserve">Inversión pagada: vehículos, maquinaria, obra</t>
  </si>
  <si>
    <t xml:space="preserve">Devolución de principal de préstamos y leasings</t>
  </si>
  <si>
    <t xml:space="preserve">EL PUENTE, PIEZA A PIEZA</t>
  </si>
  <si>
    <t xml:space="preserve">Las seis piezas que separan el beneficio de la caja</t>
  </si>
  <si>
    <t xml:space="preserve">Beneficio del año</t>
  </si>
  <si>
    <t xml:space="preserve">Amortización   ·   un gasto que no sale del banco</t>
  </si>
  <si>
    <t xml:space="preserve">Clientes   ·   lo que has facturado y no has cobrado</t>
  </si>
  <si>
    <t xml:space="preserve">Almacén   ·   material comprado y no instalado</t>
  </si>
  <si>
    <t xml:space="preserve">Proveedores   ·   lo que ellos te financian</t>
  </si>
  <si>
    <t xml:space="preserve">Inversión   ·   sale entera el día que se firma</t>
  </si>
  <si>
    <t xml:space="preserve">Principal devuelto   ·   no está en tu cuenta de resultados</t>
  </si>
  <si>
    <t xml:space="preserve">Variación de caja que deberías tener</t>
  </si>
  <si>
    <t xml:space="preserve">Variación de caja real, según el balance</t>
  </si>
  <si>
    <t xml:space="preserve">Diferencia sin explicar   ·   tiene que ser pequeña</t>
  </si>
  <si>
    <t xml:space="preserve">Léelo en tres saltos</t>
  </si>
  <si>
    <t xml:space="preserve">1 · Lo que generó el negocio</t>
  </si>
  <si>
    <t xml:space="preserve">2 · Lo que se quedó dentro de la máquina</t>
  </si>
  <si>
    <t xml:space="preserve">3 · Lo que se llevaron tus decisiones</t>
  </si>
  <si>
    <t xml:space="preserve">El dinero que tienes aparcado sólo por funcionar</t>
  </si>
  <si>
    <t xml:space="preserve">Año anterior</t>
  </si>
  <si>
    <t xml:space="preserve">Este año</t>
  </si>
  <si>
    <t xml:space="preserve">Clientes + almacén − proveedores</t>
  </si>
  <si>
    <t xml:space="preserve">Sobre las ventas de ese año</t>
  </si>
  <si>
    <t xml:space="preserve">Días de venta que tienes aparcados</t>
  </si>
  <si>
    <t xml:space="preserve">Lo que te costó de caja cada euro nuevo facturado</t>
  </si>
  <si>
    <t xml:space="preserve">VARIACIÓN DE CAJA QUE DEBERÍAS TENER</t>
  </si>
  <si>
    <t xml:space="preserve">LO QUE GENERÓ EL NEGOCIO</t>
  </si>
  <si>
    <t xml:space="preserve">APARCADO DE MÁS ESTE AÑO</t>
  </si>
  <si>
    <t xml:space="preserve">CAJA POR CADA EURO NUEVO DE VENTA</t>
  </si>
  <si>
    <t xml:space="preserve">   EJEMPLO RESUELTO   ·   Los números son los del libro. Para trabajar con los tuyos, usa la hoja «Plantilla».</t>
  </si>
  <si>
    <t xml:space="preserve">Capítulo 4 · plantilla 4.1 de 44 · «Facturas mucho y no ganas dinero»</t>
  </si>
  <si>
    <t xml:space="preserve">PARA QUÉ SIRVE</t>
  </si>
  <si>
    <t xml:space="preserve">Para contestar la pregunta que se hace todo dueño en enero: si he ganado tanto, ¿dónde está el dinero? El beneficio mide compromisos y la caja mide dinero. Entre los dos hay siempre un puente con las mismas seis piezas, y esta hoja te lo monta con tus números.</t>
  </si>
  <si>
    <t xml:space="preserve">QUÉ NECESITAS TENER A MANO</t>
  </si>
  <si>
    <t xml:space="preserve">El beneficio neto y la amortización del ejercicio que cierras, y las ventas de ese año y del anterior.</t>
  </si>
  <si>
    <t xml:space="preserve">Dos balances: el del cierre anterior y el de este. De cada uno sólo cuatro líneas: clientes, existencias, proveedores y tesorería.</t>
  </si>
  <si>
    <t xml:space="preserve">Lo que has pagado de inversión durante el año: vehículos, maquinaria, obra. El importe que salió del banco, no la amortización.</t>
  </si>
  <si>
    <t xml:space="preserve">El principal devuelto de préstamos y leasings. Está en el cuadro de amortización de cada uno, en la columna que no son intereses. Es la pieza que más gente se deja.</t>
  </si>
  <si>
    <t xml:space="preserve">CÓMO SE RELLENA</t>
  </si>
  <si>
    <t xml:space="preserve">Rellena los tres primeros bloques. Son doce cifras y las tienes todas en dos papeles que ya te han mandado.</t>
  </si>
  <si>
    <t xml:space="preserve">Mira el puente: la hoja calcula sola las seis piezas y la variación de caja que deberías tener.</t>
  </si>
  <si>
    <t xml:space="preserve">Compara esa variación con la real, la que sale de restar los dos saldos del banco. Si la diferencia sin explicar es grande, te falta una pieza: casi siempre es el principal devuelto, un dividendo repartido o una ampliación de capital.</t>
  </si>
  <si>
    <t xml:space="preserve">Lee luego los tres saltos, que es donde se ve en cuál de los tres se te escapa el dinero.</t>
  </si>
  <si>
    <t xml:space="preserve">QUÉ TE ESTÁ DICIENDO</t>
  </si>
  <si>
    <t xml:space="preserve">El primer salto, beneficio más amortización: es lo que genera tu negocio antes de que nadie decida nada. Si sale pequeño o negativo, el problema está en el negocio y ningún banco lo arregla.</t>
  </si>
  <si>
    <t xml:space="preserve">El segundo salto: clientes, almacén y proveedores. Ese dinero no se ha gastado, se ha aparcado. Es el más corregible de los tres.</t>
  </si>
  <si>
    <t xml:space="preserve">Los días de venta aparcados. Multiplica ese porcentaje por lo que vayas a crecer y tienes la caja que te va a pedir el crecimiento antes de cobrar el primer euro.</t>
  </si>
  <si>
    <t xml:space="preserve">Los céntimos de caja por euro nuevo facturado. Con ese número en la mano, «¿cojo esta obra grande?» deja de ser una pregunta comercial.</t>
  </si>
  <si>
    <t xml:space="preserve">OJO CON ESTO</t>
  </si>
  <si>
    <t xml:space="preserve">La devolución de principal no aparece en tu cuenta de resultados y sale del banco igual: de la cuota mensual, la contabilidad sólo se queda con los intereses. Y el impuesto de sociedades del año que cierras se paga en julio del siguiente, así que está descontado de tu beneficio pero todavía no ha salido. Repartir en enero un beneficio cuyo impuesto se paga en verano es adelantar dinero que ya tiene dueño.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</si>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</sst>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5">
    <numFmt numFmtId="164" formatCode="General"/>
    <numFmt numFmtId="165" formatCode="#,##0&quot; €&quot;;[RED]\-#,##0&quot; €&quot;"/>
    <numFmt numFmtId="166" formatCode="0.0\ %;[RED]\-0.0\ %"/>
    <numFmt numFmtId="167" formatCode="0&quot; días&quot;;[RED]\-0&quot; días&quot;"/>
    <numFmt numFmtId="168" formatCode="#,##0.00&quot; €&quot;;[RED]\-#,##0.00&quot; €&quot;"/>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sz val="11"/>
      <color rgb="FF4C5462"/>
      <name val="Calibri"/>
      <family val="0"/>
      <charset val="1"/>
    </font>
    <font>
      <b val="true"/>
      <sz val="9.5"/>
      <color rgb="FF1F4FD8"/>
      <name val="Calibri"/>
      <family val="0"/>
      <charset val="1"/>
    </font>
    <font>
      <b val="true"/>
      <sz val="11"/>
      <color rgb="FFFFFFFF"/>
      <name val="Calibri"/>
      <family val="0"/>
      <charset val="1"/>
    </font>
    <font>
      <b val="true"/>
      <sz val="12"/>
      <color rgb="FFFFFFFF"/>
      <name val="Calibri"/>
      <family val="0"/>
      <charset val="1"/>
    </font>
    <font>
      <b val="true"/>
      <sz val="11"/>
      <color rgb="FF12284F"/>
      <name val="Calibri"/>
      <family val="0"/>
      <charset val="1"/>
    </font>
    <font>
      <b val="true"/>
      <sz val="9"/>
      <color rgb="FF78808F"/>
      <name val="Calibri"/>
      <family val="0"/>
      <charset val="1"/>
    </font>
    <font>
      <b val="true"/>
      <sz val="17"/>
      <color rgb="FFC0392B"/>
      <name val="Calibri"/>
      <family val="0"/>
      <charset val="1"/>
    </font>
    <font>
      <b val="true"/>
      <sz val="14"/>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style="thin">
        <color rgb="FFD8DCE4"/>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5" fontId="10" fillId="4" borderId="5" xfId="0" applyFont="true" applyBorder="true" applyAlignment="true" applyProtection="false">
      <alignment horizontal="righ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4" fontId="12" fillId="3" borderId="2" xfId="0" applyFont="true" applyBorder="true" applyAlignment="true" applyProtection="false">
      <alignment horizontal="right" vertical="center" textRotation="0" wrapText="false" indent="0" shrinkToFit="false"/>
      <protection locked="true" hidden="false"/>
    </xf>
    <xf numFmtId="165" fontId="13" fillId="3" borderId="5" xfId="0" applyFont="true" applyBorder="true" applyAlignment="true" applyProtection="false">
      <alignment horizontal="right" vertical="center" textRotation="0" wrapText="false" indent="0" shrinkToFit="false"/>
      <protection locked="true" hidden="false"/>
    </xf>
    <xf numFmtId="164" fontId="14" fillId="0" borderId="6" xfId="0" applyFont="true" applyBorder="true" applyAlignment="true" applyProtection="false">
      <alignment horizontal="right" vertical="center" textRotation="0" wrapText="false" indent="0" shrinkToFit="false"/>
      <protection locked="true" hidden="false"/>
    </xf>
    <xf numFmtId="165" fontId="14" fillId="4" borderId="5" xfId="0" applyFont="true" applyBorder="true" applyAlignment="true" applyProtection="false">
      <alignment horizontal="right" vertical="center" textRotation="0" wrapText="false" indent="0" shrinkToFit="false"/>
      <protection locked="true" hidden="false"/>
    </xf>
    <xf numFmtId="166" fontId="10" fillId="4" borderId="5" xfId="0" applyFont="true" applyBorder="true" applyAlignment="true" applyProtection="false">
      <alignment horizontal="right" vertical="center" textRotation="0" wrapText="false" indent="0" shrinkToFit="false"/>
      <protection locked="true" hidden="false"/>
    </xf>
    <xf numFmtId="167" fontId="10" fillId="4" borderId="5" xfId="0" applyFont="true" applyBorder="true" applyAlignment="true" applyProtection="false">
      <alignment horizontal="right" vertical="center" textRotation="0" wrapText="false" indent="0" shrinkToFit="false"/>
      <protection locked="true" hidden="false"/>
    </xf>
    <xf numFmtId="164" fontId="14" fillId="0" borderId="6" xfId="0" applyFont="true" applyBorder="true" applyAlignment="true" applyProtection="false">
      <alignment horizontal="right" vertical="center" textRotation="0" wrapText="true" indent="0" shrinkToFit="false"/>
      <protection locked="true" hidden="false"/>
    </xf>
    <xf numFmtId="168" fontId="14" fillId="4" borderId="5" xfId="0" applyFont="true" applyBorder="true" applyAlignment="true" applyProtection="false">
      <alignment horizontal="righ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5" fontId="16" fillId="4" borderId="8" xfId="0" applyFont="true" applyBorder="true" applyAlignment="true" applyProtection="false">
      <alignment horizontal="center" vertical="center" textRotation="0" wrapText="false" indent="0" shrinkToFit="false"/>
      <protection locked="true" hidden="false"/>
    </xf>
    <xf numFmtId="165" fontId="17" fillId="4" borderId="8" xfId="0" applyFont="true" applyBorder="true" applyAlignment="true" applyProtection="false">
      <alignment horizontal="center" vertical="center" textRotation="0" wrapText="false" indent="0" shrinkToFit="false"/>
      <protection locked="true" hidden="false"/>
    </xf>
    <xf numFmtId="168" fontId="17" fillId="4" borderId="8"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puente: de tu beneficio a tu cuenta corriente</a:t>
            </a:r>
          </a:p>
        </c:rich>
      </c:tx>
      <c:overlay val="0"/>
      <c:spPr>
        <a:noFill/>
        <a:ln w="0">
          <a:noFill/>
        </a:ln>
      </c:spPr>
    </c:title>
    <c:autoTitleDeleted val="0"/>
    <c:plotArea>
      <c:barChart>
        <c:barDir val="col"/>
        <c:grouping val="clustered"/>
        <c:varyColors val="0"/>
        <c:ser>
          <c:idx val="0"/>
          <c:order val="0"/>
          <c:tx>
            <c:strRef>
              <c:f>Plantilla!C24</c:f>
              <c:strCache>
                <c:ptCount val="1"/>
                <c:pt idx="0">
                  <c:v>Euros</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Plantilla!$B$25:$B$31</c:f>
              <c:strCache>
                <c:ptCount val="7"/>
                <c:pt idx="0">
                  <c:v>Beneficio del año</c:v>
                </c:pt>
                <c:pt idx="1">
                  <c:v>Amortización   ·   un gasto que no sale del banco</c:v>
                </c:pt>
                <c:pt idx="2">
                  <c:v>Clientes   ·   lo que has facturado y no has cobrado</c:v>
                </c:pt>
                <c:pt idx="3">
                  <c:v>Almacén   ·   material comprado y no instalado</c:v>
                </c:pt>
                <c:pt idx="4">
                  <c:v>Proveedores   ·   lo que ellos te financian</c:v>
                </c:pt>
                <c:pt idx="5">
                  <c:v>Inversión   ·   sale entera el día que se firma</c:v>
                </c:pt>
                <c:pt idx="6">
                  <c:v>Principal devuelto   ·   no está en tu cuenta de resultados</c:v>
                </c:pt>
              </c:strCache>
            </c:strRef>
          </c:cat>
          <c:val>
            <c:numRef>
              <c:f>Plantilla!$C$25:$C$31</c:f>
              <c:numCache>
                <c:formatCode>General</c:formatCode>
                <c:ptCount val="7"/>
              </c:numCache>
            </c:numRef>
          </c:val>
        </c:ser>
        <c:gapWidth val="150"/>
        <c:overlap val="0"/>
        <c:axId val="40131099"/>
        <c:axId val="41658957"/>
      </c:barChart>
      <c:catAx>
        <c:axId val="4013109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658957"/>
        <c:crosses val="autoZero"/>
        <c:auto val="1"/>
        <c:lblAlgn val="ctr"/>
        <c:lblOffset val="100"/>
        <c:noMultiLvlLbl val="0"/>
      </c:catAx>
      <c:valAx>
        <c:axId val="41658957"/>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13109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puente: de tu beneficio a tu cuenta corriente</a:t>
            </a:r>
          </a:p>
        </c:rich>
      </c:tx>
      <c:overlay val="0"/>
      <c:spPr>
        <a:noFill/>
        <a:ln w="0">
          <a:noFill/>
        </a:ln>
      </c:spPr>
    </c:title>
    <c:autoTitleDeleted val="0"/>
    <c:plotArea>
      <c:barChart>
        <c:barDir val="col"/>
        <c:grouping val="clustered"/>
        <c:varyColors val="0"/>
        <c:ser>
          <c:idx val="0"/>
          <c:order val="0"/>
          <c:tx>
            <c:strRef>
              <c:f>Ejemplo!C24</c:f>
              <c:strCache>
                <c:ptCount val="1"/>
                <c:pt idx="0">
                  <c:v>Euros</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Ejemplo!$B$25:$B$31</c:f>
              <c:strCache>
                <c:ptCount val="7"/>
                <c:pt idx="0">
                  <c:v>Beneficio del año</c:v>
                </c:pt>
                <c:pt idx="1">
                  <c:v>Amortización   ·   un gasto que no sale del banco</c:v>
                </c:pt>
                <c:pt idx="2">
                  <c:v>Clientes   ·   lo que has facturado y no has cobrado</c:v>
                </c:pt>
                <c:pt idx="3">
                  <c:v>Almacén   ·   material comprado y no instalado</c:v>
                </c:pt>
                <c:pt idx="4">
                  <c:v>Proveedores   ·   lo que ellos te financian</c:v>
                </c:pt>
                <c:pt idx="5">
                  <c:v>Inversión   ·   sale entera el día que se firma</c:v>
                </c:pt>
                <c:pt idx="6">
                  <c:v>Principal devuelto   ·   no está en tu cuenta de resultados</c:v>
                </c:pt>
              </c:strCache>
            </c:strRef>
          </c:cat>
          <c:val>
            <c:numRef>
              <c:f>Ejemplo!$C$25:$C$31</c:f>
              <c:numCache>
                <c:formatCode>#,##0" €";[RED]\-#,##0" €"</c:formatCode>
                <c:ptCount val="7"/>
                <c:pt idx="0">
                  <c:v>130500</c:v>
                </c:pt>
                <c:pt idx="1">
                  <c:v>38000</c:v>
                </c:pt>
                <c:pt idx="2">
                  <c:v>-87000</c:v>
                </c:pt>
                <c:pt idx="3">
                  <c:v>-36500</c:v>
                </c:pt>
                <c:pt idx="4">
                  <c:v>33000</c:v>
                </c:pt>
                <c:pt idx="5">
                  <c:v>-64000</c:v>
                </c:pt>
                <c:pt idx="6">
                  <c:v>-52000</c:v>
                </c:pt>
              </c:numCache>
            </c:numRef>
          </c:val>
        </c:ser>
        <c:gapWidth val="150"/>
        <c:overlap val="0"/>
        <c:axId val="80356993"/>
        <c:axId val="22903078"/>
      </c:barChart>
      <c:catAx>
        <c:axId val="8035699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903078"/>
        <c:crosses val="autoZero"/>
        <c:auto val="1"/>
        <c:lblAlgn val="ctr"/>
        <c:lblOffset val="100"/>
        <c:noMultiLvlLbl val="0"/>
      </c:catAx>
      <c:valAx>
        <c:axId val="22903078"/>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35699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49</xdr:row>
      <xdr:rowOff>0</xdr:rowOff>
    </xdr:from>
    <xdr:to>
      <xdr:col>6</xdr:col>
      <xdr:colOff>103320</xdr:colOff>
      <xdr:row>64</xdr:row>
      <xdr:rowOff>21960</xdr:rowOff>
    </xdr:to>
    <xdr:graphicFrame>
      <xdr:nvGraphicFramePr>
        <xdr:cNvPr id="0" name="Chart 1"/>
        <xdr:cNvGraphicFramePr/>
      </xdr:nvGraphicFramePr>
      <xdr:xfrm>
        <a:off x="154800" y="1384920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49</xdr:row>
      <xdr:rowOff>0</xdr:rowOff>
    </xdr:from>
    <xdr:to>
      <xdr:col>6</xdr:col>
      <xdr:colOff>103320</xdr:colOff>
      <xdr:row>64</xdr:row>
      <xdr:rowOff>21960</xdr:rowOff>
    </xdr:to>
    <xdr:graphicFrame>
      <xdr:nvGraphicFramePr>
        <xdr:cNvPr id="1" name="Chart 1"/>
        <xdr:cNvGraphicFramePr/>
      </xdr:nvGraphicFramePr>
      <xdr:xfrm>
        <a:off x="154800" y="1384920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5" min="3" style="0" width="16"/>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18.75" hidden="false" customHeight="true" outlineLevel="0" collapsed="false">
      <c r="B9" s="6" t="s">
        <v>6</v>
      </c>
      <c r="C9" s="7"/>
    </row>
    <row r="10" customFormat="false" ht="18.75" hidden="false" customHeight="true" outlineLevel="0" collapsed="false">
      <c r="B10" s="6" t="s">
        <v>7</v>
      </c>
      <c r="C10" s="7"/>
    </row>
    <row r="11" customFormat="false" ht="18.75" hidden="false" customHeight="true" outlineLevel="0" collapsed="false">
      <c r="B11" s="6" t="s">
        <v>8</v>
      </c>
      <c r="C11" s="7"/>
    </row>
    <row r="13" customFormat="false" ht="30" hidden="false" customHeight="true" outlineLevel="0" collapsed="false">
      <c r="B13" s="4" t="s">
        <v>9</v>
      </c>
      <c r="C13" s="5" t="s">
        <v>10</v>
      </c>
      <c r="D13" s="5" t="s">
        <v>11</v>
      </c>
      <c r="E13" s="5" t="s">
        <v>12</v>
      </c>
    </row>
    <row r="14" customFormat="false" ht="18.75" hidden="false" customHeight="true" outlineLevel="0" collapsed="false">
      <c r="B14" s="6" t="s">
        <v>13</v>
      </c>
      <c r="C14" s="7"/>
      <c r="D14" s="7"/>
      <c r="E14" s="8" t="str">
        <f aca="false">IF(OR(C14="",D14=""),"",D14-C14)</f>
        <v/>
      </c>
    </row>
    <row r="15" customFormat="false" ht="18.75" hidden="false" customHeight="true" outlineLevel="0" collapsed="false">
      <c r="B15" s="6" t="s">
        <v>14</v>
      </c>
      <c r="C15" s="7"/>
      <c r="D15" s="7"/>
      <c r="E15" s="8" t="str">
        <f aca="false">IF(OR(C15="",D15=""),"",D15-C15)</f>
        <v/>
      </c>
    </row>
    <row r="16" customFormat="false" ht="18.75" hidden="false" customHeight="true" outlineLevel="0" collapsed="false">
      <c r="B16" s="6" t="s">
        <v>15</v>
      </c>
      <c r="C16" s="7"/>
      <c r="D16" s="7"/>
      <c r="E16" s="8" t="str">
        <f aca="false">IF(OR(C16="",D16=""),"",D16-C16)</f>
        <v/>
      </c>
    </row>
    <row r="17" customFormat="false" ht="18.75" hidden="false" customHeight="true" outlineLevel="0" collapsed="false">
      <c r="B17" s="6" t="s">
        <v>16</v>
      </c>
      <c r="C17" s="7"/>
      <c r="D17" s="7"/>
      <c r="E17" s="8" t="str">
        <f aca="false">IF(OR(C17="",D17=""),"",D17-C17)</f>
        <v/>
      </c>
    </row>
    <row r="19" customFormat="false" ht="27.75" hidden="false" customHeight="true" outlineLevel="0" collapsed="false">
      <c r="B19" s="4" t="s">
        <v>17</v>
      </c>
      <c r="C19" s="5" t="s">
        <v>4</v>
      </c>
    </row>
    <row r="20" customFormat="false" ht="34.5" hidden="false" customHeight="true" outlineLevel="0" collapsed="false">
      <c r="B20" s="9" t="s">
        <v>18</v>
      </c>
      <c r="C20" s="7"/>
    </row>
    <row r="21" customFormat="false" ht="34.5" hidden="false" customHeight="true" outlineLevel="0" collapsed="false">
      <c r="B21" s="9" t="s">
        <v>19</v>
      </c>
      <c r="C21" s="7"/>
    </row>
    <row r="23" customFormat="false" ht="24" hidden="false" customHeight="true" outlineLevel="0" collapsed="false">
      <c r="B23" s="10" t="s">
        <v>20</v>
      </c>
    </row>
    <row r="24" customFormat="false" ht="27.75" hidden="false" customHeight="true" outlineLevel="0" collapsed="false">
      <c r="B24" s="4" t="s">
        <v>21</v>
      </c>
      <c r="C24" s="5" t="s">
        <v>4</v>
      </c>
    </row>
    <row r="25" customFormat="false" ht="18.75" hidden="false" customHeight="true" outlineLevel="0" collapsed="false">
      <c r="B25" s="6" t="s">
        <v>22</v>
      </c>
      <c r="C25" s="8" t="str">
        <f aca="false">IF(C8="","",C8)</f>
        <v/>
      </c>
    </row>
    <row r="26" customFormat="false" ht="34.5" hidden="false" customHeight="true" outlineLevel="0" collapsed="false">
      <c r="B26" s="9" t="s">
        <v>23</v>
      </c>
      <c r="C26" s="8" t="str">
        <f aca="false">IF(C9="","",C9)</f>
        <v/>
      </c>
    </row>
    <row r="27" customFormat="false" ht="34.5" hidden="false" customHeight="true" outlineLevel="0" collapsed="false">
      <c r="B27" s="9" t="s">
        <v>24</v>
      </c>
      <c r="C27" s="8" t="str">
        <f aca="false">IF(E14="","",-E14)</f>
        <v/>
      </c>
    </row>
    <row r="28" customFormat="false" ht="34.5" hidden="false" customHeight="true" outlineLevel="0" collapsed="false">
      <c r="B28" s="9" t="s">
        <v>25</v>
      </c>
      <c r="C28" s="8" t="str">
        <f aca="false">IF(E15="","",-E15)</f>
        <v/>
      </c>
    </row>
    <row r="29" customFormat="false" ht="18.75" hidden="false" customHeight="true" outlineLevel="0" collapsed="false">
      <c r="B29" s="6" t="s">
        <v>26</v>
      </c>
      <c r="C29" s="8" t="str">
        <f aca="false">IF(E16="","",E16)</f>
        <v/>
      </c>
    </row>
    <row r="30" customFormat="false" ht="34.5" hidden="false" customHeight="true" outlineLevel="0" collapsed="false">
      <c r="B30" s="9" t="s">
        <v>27</v>
      </c>
      <c r="C30" s="8" t="str">
        <f aca="false">IF(C20="","",-C20)</f>
        <v/>
      </c>
    </row>
    <row r="31" customFormat="false" ht="34.5" hidden="false" customHeight="true" outlineLevel="0" collapsed="false">
      <c r="B31" s="9" t="s">
        <v>28</v>
      </c>
      <c r="C31" s="8" t="str">
        <f aca="false">IF(C21="","",-C21)</f>
        <v/>
      </c>
    </row>
    <row r="32" customFormat="false" ht="19.5" hidden="false" customHeight="true" outlineLevel="0" collapsed="false">
      <c r="B32" s="11" t="s">
        <v>29</v>
      </c>
      <c r="C32" s="12" t="str">
        <f aca="false">IF(COUNT(C25:C31)=0,"",SUM(C25:C31))</f>
        <v/>
      </c>
    </row>
    <row r="33" customFormat="false" ht="18.75" hidden="false" customHeight="true" outlineLevel="0" collapsed="false">
      <c r="B33" s="6" t="s">
        <v>30</v>
      </c>
      <c r="C33" s="8" t="str">
        <f aca="false">IF(E17="","",E17)</f>
        <v/>
      </c>
    </row>
    <row r="34" customFormat="false" ht="34.5" hidden="false" customHeight="true" outlineLevel="0" collapsed="false">
      <c r="B34" s="9" t="s">
        <v>31</v>
      </c>
      <c r="C34" s="8" t="str">
        <f aca="false">IF(OR(C32="",C33=""),"",C33-C32)</f>
        <v/>
      </c>
    </row>
    <row r="36" customFormat="false" ht="27.75" hidden="false" customHeight="true" outlineLevel="0" collapsed="false">
      <c r="B36" s="4" t="s">
        <v>32</v>
      </c>
      <c r="C36" s="5" t="s">
        <v>4</v>
      </c>
    </row>
    <row r="37" customFormat="false" ht="19.5" hidden="false" customHeight="true" outlineLevel="0" collapsed="false">
      <c r="B37" s="13" t="s">
        <v>33</v>
      </c>
      <c r="C37" s="14" t="str">
        <f aca="false">IF(C25="","",C25+N(C26))</f>
        <v/>
      </c>
    </row>
    <row r="38" customFormat="false" ht="19.5" hidden="false" customHeight="true" outlineLevel="0" collapsed="false">
      <c r="B38" s="13" t="s">
        <v>34</v>
      </c>
      <c r="C38" s="14" t="str">
        <f aca="false">IF(C37="","",C37+N(C27)+N(C28)+N(C29))</f>
        <v/>
      </c>
    </row>
    <row r="39" customFormat="false" ht="19.5" hidden="false" customHeight="true" outlineLevel="0" collapsed="false">
      <c r="B39" s="13" t="s">
        <v>35</v>
      </c>
      <c r="C39" s="14" t="str">
        <f aca="false">IF(C38="","",C38+N(C30)+N(C31))</f>
        <v/>
      </c>
    </row>
    <row r="41" customFormat="false" ht="30" hidden="false" customHeight="true" outlineLevel="0" collapsed="false">
      <c r="B41" s="4" t="s">
        <v>36</v>
      </c>
      <c r="C41" s="5" t="s">
        <v>37</v>
      </c>
      <c r="D41" s="5" t="s">
        <v>38</v>
      </c>
      <c r="E41" s="5" t="s">
        <v>12</v>
      </c>
    </row>
    <row r="42" customFormat="false" ht="19.5" hidden="false" customHeight="true" outlineLevel="0" collapsed="false">
      <c r="B42" s="13" t="s">
        <v>39</v>
      </c>
      <c r="C42" s="14" t="str">
        <f aca="false">IF(COUNT(C14,C15,C16)=0,"",N(C14)+N(C15)-N(C16))</f>
        <v/>
      </c>
      <c r="D42" s="14" t="str">
        <f aca="false">IF(COUNT(D14,D15,D16)=0,"",N(D14)+N(D15)-N(D16))</f>
        <v/>
      </c>
      <c r="E42" s="14" t="str">
        <f aca="false">IF(OR(C42="",D42=""),"",D42-C42)</f>
        <v/>
      </c>
    </row>
    <row r="43" customFormat="false" ht="18.75" hidden="false" customHeight="true" outlineLevel="0" collapsed="false">
      <c r="B43" s="6" t="s">
        <v>40</v>
      </c>
      <c r="C43" s="15" t="str">
        <f aca="false">IF(OR(C42="",C11=""),"",C42/C11)</f>
        <v/>
      </c>
      <c r="D43" s="15" t="str">
        <f aca="false">IF(OR(D42="",C10=""),"",D42/C10)</f>
        <v/>
      </c>
    </row>
    <row r="44" customFormat="false" ht="18.75" hidden="false" customHeight="true" outlineLevel="0" collapsed="false">
      <c r="B44" s="6" t="s">
        <v>41</v>
      </c>
      <c r="C44" s="16" t="str">
        <f aca="false">IF(C43="","",C43*365)</f>
        <v/>
      </c>
      <c r="D44" s="16" t="str">
        <f aca="false">IF(D43="","",D43*365)</f>
        <v/>
      </c>
    </row>
    <row r="45" customFormat="false" ht="34.5" hidden="false" customHeight="true" outlineLevel="0" collapsed="false">
      <c r="B45" s="17" t="s">
        <v>42</v>
      </c>
      <c r="C45" s="18" t="str">
        <f aca="false">IF(OR(E42="",C10="",C11="",C10=C11),"",E42/(C10-C11))</f>
        <v/>
      </c>
    </row>
    <row r="47" customFormat="false" ht="15" hidden="false" customHeight="true" outlineLevel="0" collapsed="false">
      <c r="B47" s="19" t="s">
        <v>43</v>
      </c>
      <c r="C47" s="19" t="s">
        <v>44</v>
      </c>
      <c r="D47" s="19" t="s">
        <v>45</v>
      </c>
      <c r="E47" s="19" t="s">
        <v>46</v>
      </c>
    </row>
    <row r="48" customFormat="false" ht="30" hidden="false" customHeight="true" outlineLevel="0" collapsed="false">
      <c r="B48" s="20" t="str">
        <f aca="false">IF(C32="","",C32)</f>
        <v/>
      </c>
      <c r="C48" s="21" t="str">
        <f aca="false">IF(C37="","",C37)</f>
        <v/>
      </c>
      <c r="D48" s="21" t="str">
        <f aca="false">IF(E42="","",E42)</f>
        <v/>
      </c>
      <c r="E48" s="22" t="str">
        <f aca="false">IF(C45="","",C45)</f>
        <v/>
      </c>
    </row>
  </sheetData>
  <sheetProtection sheet="true"/>
  <mergeCells count="1">
    <mergeCell ref="B4:E4"/>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5" min="3" style="0" width="16"/>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3" t="s">
        <v>47</v>
      </c>
      <c r="C4" s="23"/>
      <c r="D4" s="23"/>
      <c r="E4" s="2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130500</v>
      </c>
    </row>
    <row r="9" customFormat="false" ht="18.75" hidden="false" customHeight="true" outlineLevel="0" collapsed="false">
      <c r="B9" s="6" t="s">
        <v>6</v>
      </c>
      <c r="C9" s="7" t="n">
        <v>38000</v>
      </c>
    </row>
    <row r="10" customFormat="false" ht="18.75" hidden="false" customHeight="true" outlineLevel="0" collapsed="false">
      <c r="B10" s="6" t="s">
        <v>7</v>
      </c>
      <c r="C10" s="7" t="n">
        <v>1680000</v>
      </c>
    </row>
    <row r="11" customFormat="false" ht="18.75" hidden="false" customHeight="true" outlineLevel="0" collapsed="false">
      <c r="B11" s="6" t="s">
        <v>8</v>
      </c>
      <c r="C11" s="7" t="n">
        <v>1310000</v>
      </c>
    </row>
    <row r="13" customFormat="false" ht="30" hidden="false" customHeight="true" outlineLevel="0" collapsed="false">
      <c r="B13" s="4" t="s">
        <v>9</v>
      </c>
      <c r="C13" s="5" t="s">
        <v>10</v>
      </c>
      <c r="D13" s="5" t="s">
        <v>11</v>
      </c>
      <c r="E13" s="5" t="s">
        <v>12</v>
      </c>
    </row>
    <row r="14" customFormat="false" ht="18.75" hidden="false" customHeight="true" outlineLevel="0" collapsed="false">
      <c r="B14" s="6" t="s">
        <v>13</v>
      </c>
      <c r="C14" s="7" t="n">
        <v>305000</v>
      </c>
      <c r="D14" s="7" t="n">
        <v>392000</v>
      </c>
      <c r="E14" s="8" t="n">
        <f aca="false">IF(OR(C14="",D14=""),"",D14-C14)</f>
        <v>87000</v>
      </c>
    </row>
    <row r="15" customFormat="false" ht="18.75" hidden="false" customHeight="true" outlineLevel="0" collapsed="false">
      <c r="B15" s="6" t="s">
        <v>14</v>
      </c>
      <c r="C15" s="7" t="n">
        <v>59500</v>
      </c>
      <c r="D15" s="7" t="n">
        <v>96000</v>
      </c>
      <c r="E15" s="8" t="n">
        <f aca="false">IF(OR(C15="",D15=""),"",D15-C15)</f>
        <v>36500</v>
      </c>
    </row>
    <row r="16" customFormat="false" ht="18.75" hidden="false" customHeight="true" outlineLevel="0" collapsed="false">
      <c r="B16" s="6" t="s">
        <v>15</v>
      </c>
      <c r="C16" s="7" t="n">
        <v>208000</v>
      </c>
      <c r="D16" s="7" t="n">
        <v>241000</v>
      </c>
      <c r="E16" s="8" t="n">
        <f aca="false">IF(OR(C16="",D16=""),"",D16-C16)</f>
        <v>33000</v>
      </c>
    </row>
    <row r="17" customFormat="false" ht="18.75" hidden="false" customHeight="true" outlineLevel="0" collapsed="false">
      <c r="B17" s="6" t="s">
        <v>16</v>
      </c>
      <c r="C17" s="7" t="n">
        <v>96000</v>
      </c>
      <c r="D17" s="7" t="n">
        <v>58000</v>
      </c>
      <c r="E17" s="8" t="n">
        <f aca="false">IF(OR(C17="",D17=""),"",D17-C17)</f>
        <v>-38000</v>
      </c>
    </row>
    <row r="19" customFormat="false" ht="27.75" hidden="false" customHeight="true" outlineLevel="0" collapsed="false">
      <c r="B19" s="4" t="s">
        <v>17</v>
      </c>
      <c r="C19" s="5" t="s">
        <v>4</v>
      </c>
    </row>
    <row r="20" customFormat="false" ht="34.5" hidden="false" customHeight="true" outlineLevel="0" collapsed="false">
      <c r="B20" s="9" t="s">
        <v>18</v>
      </c>
      <c r="C20" s="7" t="n">
        <v>64000</v>
      </c>
    </row>
    <row r="21" customFormat="false" ht="34.5" hidden="false" customHeight="true" outlineLevel="0" collapsed="false">
      <c r="B21" s="9" t="s">
        <v>19</v>
      </c>
      <c r="C21" s="7" t="n">
        <v>52000</v>
      </c>
    </row>
    <row r="23" customFormat="false" ht="24" hidden="false" customHeight="true" outlineLevel="0" collapsed="false">
      <c r="B23" s="10" t="s">
        <v>20</v>
      </c>
    </row>
    <row r="24" customFormat="false" ht="27.75" hidden="false" customHeight="true" outlineLevel="0" collapsed="false">
      <c r="B24" s="4" t="s">
        <v>21</v>
      </c>
      <c r="C24" s="5" t="s">
        <v>4</v>
      </c>
    </row>
    <row r="25" customFormat="false" ht="18.75" hidden="false" customHeight="true" outlineLevel="0" collapsed="false">
      <c r="B25" s="6" t="s">
        <v>22</v>
      </c>
      <c r="C25" s="8" t="n">
        <f aca="false">IF(C8="","",C8)</f>
        <v>130500</v>
      </c>
    </row>
    <row r="26" customFormat="false" ht="34.5" hidden="false" customHeight="true" outlineLevel="0" collapsed="false">
      <c r="B26" s="9" t="s">
        <v>23</v>
      </c>
      <c r="C26" s="8" t="n">
        <f aca="false">IF(C9="","",C9)</f>
        <v>38000</v>
      </c>
    </row>
    <row r="27" customFormat="false" ht="34.5" hidden="false" customHeight="true" outlineLevel="0" collapsed="false">
      <c r="B27" s="9" t="s">
        <v>24</v>
      </c>
      <c r="C27" s="8" t="n">
        <f aca="false">IF(E14="","",-E14)</f>
        <v>-87000</v>
      </c>
    </row>
    <row r="28" customFormat="false" ht="34.5" hidden="false" customHeight="true" outlineLevel="0" collapsed="false">
      <c r="B28" s="9" t="s">
        <v>25</v>
      </c>
      <c r="C28" s="8" t="n">
        <f aca="false">IF(E15="","",-E15)</f>
        <v>-36500</v>
      </c>
    </row>
    <row r="29" customFormat="false" ht="18.75" hidden="false" customHeight="true" outlineLevel="0" collapsed="false">
      <c r="B29" s="6" t="s">
        <v>26</v>
      </c>
      <c r="C29" s="8" t="n">
        <f aca="false">IF(E16="","",E16)</f>
        <v>33000</v>
      </c>
    </row>
    <row r="30" customFormat="false" ht="34.5" hidden="false" customHeight="true" outlineLevel="0" collapsed="false">
      <c r="B30" s="9" t="s">
        <v>27</v>
      </c>
      <c r="C30" s="8" t="n">
        <f aca="false">IF(C20="","",-C20)</f>
        <v>-64000</v>
      </c>
    </row>
    <row r="31" customFormat="false" ht="34.5" hidden="false" customHeight="true" outlineLevel="0" collapsed="false">
      <c r="B31" s="9" t="s">
        <v>28</v>
      </c>
      <c r="C31" s="8" t="n">
        <f aca="false">IF(C21="","",-C21)</f>
        <v>-52000</v>
      </c>
    </row>
    <row r="32" customFormat="false" ht="19.5" hidden="false" customHeight="true" outlineLevel="0" collapsed="false">
      <c r="B32" s="11" t="s">
        <v>29</v>
      </c>
      <c r="C32" s="12" t="n">
        <f aca="false">IF(COUNT(C25:C31)=0,"",SUM(C25:C31))</f>
        <v>-38000</v>
      </c>
    </row>
    <row r="33" customFormat="false" ht="18.75" hidden="false" customHeight="true" outlineLevel="0" collapsed="false">
      <c r="B33" s="6" t="s">
        <v>30</v>
      </c>
      <c r="C33" s="8" t="n">
        <f aca="false">IF(E17="","",E17)</f>
        <v>-38000</v>
      </c>
    </row>
    <row r="34" customFormat="false" ht="34.5" hidden="false" customHeight="true" outlineLevel="0" collapsed="false">
      <c r="B34" s="9" t="s">
        <v>31</v>
      </c>
      <c r="C34" s="8" t="n">
        <f aca="false">IF(OR(C32="",C33=""),"",C33-C32)</f>
        <v>0</v>
      </c>
    </row>
    <row r="36" customFormat="false" ht="27.75" hidden="false" customHeight="true" outlineLevel="0" collapsed="false">
      <c r="B36" s="4" t="s">
        <v>32</v>
      </c>
      <c r="C36" s="5" t="s">
        <v>4</v>
      </c>
    </row>
    <row r="37" customFormat="false" ht="19.5" hidden="false" customHeight="true" outlineLevel="0" collapsed="false">
      <c r="B37" s="13" t="s">
        <v>33</v>
      </c>
      <c r="C37" s="14" t="n">
        <f aca="false">IF(C25="","",C25+N(C26))</f>
        <v>168500</v>
      </c>
    </row>
    <row r="38" customFormat="false" ht="19.5" hidden="false" customHeight="true" outlineLevel="0" collapsed="false">
      <c r="B38" s="13" t="s">
        <v>34</v>
      </c>
      <c r="C38" s="14" t="n">
        <f aca="false">IF(C37="","",C37+N(C27)+N(C28)+N(C29))</f>
        <v>78000</v>
      </c>
    </row>
    <row r="39" customFormat="false" ht="19.5" hidden="false" customHeight="true" outlineLevel="0" collapsed="false">
      <c r="B39" s="13" t="s">
        <v>35</v>
      </c>
      <c r="C39" s="14" t="n">
        <f aca="false">IF(C38="","",C38+N(C30)+N(C31))</f>
        <v>-38000</v>
      </c>
    </row>
    <row r="41" customFormat="false" ht="30" hidden="false" customHeight="true" outlineLevel="0" collapsed="false">
      <c r="B41" s="4" t="s">
        <v>36</v>
      </c>
      <c r="C41" s="5" t="s">
        <v>37</v>
      </c>
      <c r="D41" s="5" t="s">
        <v>38</v>
      </c>
      <c r="E41" s="5" t="s">
        <v>12</v>
      </c>
    </row>
    <row r="42" customFormat="false" ht="19.5" hidden="false" customHeight="true" outlineLevel="0" collapsed="false">
      <c r="B42" s="13" t="s">
        <v>39</v>
      </c>
      <c r="C42" s="14" t="n">
        <f aca="false">IF(COUNT(C14,C15,C16)=0,"",N(C14)+N(C15)-N(C16))</f>
        <v>156500</v>
      </c>
      <c r="D42" s="14" t="n">
        <f aca="false">IF(COUNT(D14,D15,D16)=0,"",N(D14)+N(D15)-N(D16))</f>
        <v>247000</v>
      </c>
      <c r="E42" s="14" t="n">
        <f aca="false">IF(OR(C42="",D42=""),"",D42-C42)</f>
        <v>90500</v>
      </c>
    </row>
    <row r="43" customFormat="false" ht="18.75" hidden="false" customHeight="true" outlineLevel="0" collapsed="false">
      <c r="B43" s="6" t="s">
        <v>40</v>
      </c>
      <c r="C43" s="15" t="n">
        <f aca="false">IF(OR(C42="",C11=""),"",C42/C11)</f>
        <v>0.119465648854962</v>
      </c>
      <c r="D43" s="15" t="n">
        <f aca="false">IF(OR(D42="",C10=""),"",D42/C10)</f>
        <v>0.14702380952381</v>
      </c>
    </row>
    <row r="44" customFormat="false" ht="18.75" hidden="false" customHeight="true" outlineLevel="0" collapsed="false">
      <c r="B44" s="6" t="s">
        <v>41</v>
      </c>
      <c r="C44" s="16" t="n">
        <f aca="false">IF(C43="","",C43*365)</f>
        <v>43.6049618320611</v>
      </c>
      <c r="D44" s="16" t="n">
        <f aca="false">IF(D43="","",D43*365)</f>
        <v>53.6636904761905</v>
      </c>
    </row>
    <row r="45" customFormat="false" ht="34.5" hidden="false" customHeight="true" outlineLevel="0" collapsed="false">
      <c r="B45" s="17" t="s">
        <v>42</v>
      </c>
      <c r="C45" s="18" t="n">
        <f aca="false">IF(OR(E42="",C10="",C11="",C10=C11),"",E42/(C10-C11))</f>
        <v>0.244594594594595</v>
      </c>
    </row>
    <row r="47" customFormat="false" ht="15" hidden="false" customHeight="true" outlineLevel="0" collapsed="false">
      <c r="B47" s="19" t="s">
        <v>43</v>
      </c>
      <c r="C47" s="19" t="s">
        <v>44</v>
      </c>
      <c r="D47" s="19" t="s">
        <v>45</v>
      </c>
      <c r="E47" s="19" t="s">
        <v>46</v>
      </c>
    </row>
    <row r="48" customFormat="false" ht="30" hidden="false" customHeight="true" outlineLevel="0" collapsed="false">
      <c r="B48" s="20" t="n">
        <f aca="false">IF(C32="","",C32)</f>
        <v>-38000</v>
      </c>
      <c r="C48" s="21" t="n">
        <f aca="false">IF(C37="","",C37)</f>
        <v>168500</v>
      </c>
      <c r="D48" s="21" t="n">
        <f aca="false">IF(E42="","",E42)</f>
        <v>90500</v>
      </c>
      <c r="E48" s="22" t="n">
        <f aca="false">IF(C45="","",C45)</f>
        <v>0.244594594594595</v>
      </c>
    </row>
  </sheetData>
  <sheetProtection sheet="true"/>
  <mergeCells count="1">
    <mergeCell ref="B4:E4"/>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4" t="s">
        <v>48</v>
      </c>
    </row>
    <row r="5" customFormat="false" ht="24" hidden="false" customHeight="true" outlineLevel="0" collapsed="false">
      <c r="B5" s="10" t="s">
        <v>49</v>
      </c>
    </row>
    <row r="6" customFormat="false" ht="45" hidden="false" customHeight="true" outlineLevel="0" collapsed="false">
      <c r="B6" s="25" t="s">
        <v>50</v>
      </c>
      <c r="C6" s="25"/>
    </row>
    <row r="8" customFormat="false" ht="24" hidden="false" customHeight="true" outlineLevel="0" collapsed="false">
      <c r="B8" s="10" t="s">
        <v>51</v>
      </c>
    </row>
    <row r="9" customFormat="false" ht="30" hidden="false" customHeight="true" outlineLevel="0" collapsed="false">
      <c r="B9" s="25" t="s">
        <v>52</v>
      </c>
      <c r="C9" s="25"/>
    </row>
    <row r="10" customFormat="false" ht="30" hidden="false" customHeight="true" outlineLevel="0" collapsed="false">
      <c r="B10" s="25" t="s">
        <v>53</v>
      </c>
      <c r="C10" s="25"/>
    </row>
    <row r="11" customFormat="false" ht="30" hidden="false" customHeight="true" outlineLevel="0" collapsed="false">
      <c r="B11" s="25" t="s">
        <v>54</v>
      </c>
      <c r="C11" s="25"/>
    </row>
    <row r="12" customFormat="false" ht="30" hidden="false" customHeight="true" outlineLevel="0" collapsed="false">
      <c r="B12" s="25" t="s">
        <v>55</v>
      </c>
      <c r="C12" s="25"/>
    </row>
    <row r="14" customFormat="false" ht="24" hidden="false" customHeight="true" outlineLevel="0" collapsed="false">
      <c r="B14" s="10" t="s">
        <v>56</v>
      </c>
    </row>
    <row r="15" customFormat="false" ht="30" hidden="false" customHeight="true" outlineLevel="0" collapsed="false">
      <c r="B15" s="25" t="s">
        <v>57</v>
      </c>
      <c r="C15" s="25"/>
    </row>
    <row r="16" customFormat="false" ht="30" hidden="false" customHeight="true" outlineLevel="0" collapsed="false">
      <c r="B16" s="25" t="s">
        <v>58</v>
      </c>
      <c r="C16" s="25"/>
    </row>
    <row r="17" customFormat="false" ht="45" hidden="false" customHeight="true" outlineLevel="0" collapsed="false">
      <c r="B17" s="25" t="s">
        <v>59</v>
      </c>
      <c r="C17" s="25"/>
    </row>
    <row r="18" customFormat="false" ht="15.75" hidden="false" customHeight="true" outlineLevel="0" collapsed="false">
      <c r="B18" s="25" t="s">
        <v>60</v>
      </c>
      <c r="C18" s="25"/>
    </row>
    <row r="20" customFormat="false" ht="24" hidden="false" customHeight="true" outlineLevel="0" collapsed="false">
      <c r="B20" s="10" t="s">
        <v>61</v>
      </c>
    </row>
    <row r="21" customFormat="false" ht="45" hidden="false" customHeight="true" outlineLevel="0" collapsed="false">
      <c r="B21" s="25" t="s">
        <v>62</v>
      </c>
      <c r="C21" s="25"/>
    </row>
    <row r="22" customFormat="false" ht="30" hidden="false" customHeight="true" outlineLevel="0" collapsed="false">
      <c r="B22" s="25" t="s">
        <v>63</v>
      </c>
      <c r="C22" s="25"/>
    </row>
    <row r="23" customFormat="false" ht="30" hidden="false" customHeight="true" outlineLevel="0" collapsed="false">
      <c r="B23" s="25" t="s">
        <v>64</v>
      </c>
      <c r="C23" s="25"/>
    </row>
    <row r="24" customFormat="false" ht="30" hidden="false" customHeight="true" outlineLevel="0" collapsed="false">
      <c r="B24" s="25" t="s">
        <v>65</v>
      </c>
      <c r="C24" s="25"/>
    </row>
    <row r="26" customFormat="false" ht="24" hidden="false" customHeight="true" outlineLevel="0" collapsed="false">
      <c r="B26" s="26" t="s">
        <v>66</v>
      </c>
    </row>
    <row r="27" customFormat="false" ht="75" hidden="false" customHeight="true" outlineLevel="0" collapsed="false">
      <c r="B27" s="27" t="s">
        <v>67</v>
      </c>
      <c r="C27" s="27"/>
    </row>
    <row r="29" customFormat="false" ht="24" hidden="false" customHeight="true" outlineLevel="0" collapsed="false">
      <c r="B29" s="10" t="s">
        <v>68</v>
      </c>
    </row>
    <row r="30" customFormat="false" ht="19.5" hidden="false" customHeight="true" outlineLevel="0" collapsed="false">
      <c r="B30" s="28" t="s">
        <v>69</v>
      </c>
      <c r="C30" s="28"/>
    </row>
    <row r="31" customFormat="false" ht="19.5" hidden="false" customHeight="true" outlineLevel="0" collapsed="false">
      <c r="B31" s="29" t="s">
        <v>70</v>
      </c>
      <c r="C31" s="29"/>
    </row>
    <row r="32" customFormat="false" ht="19.5" hidden="false" customHeight="true" outlineLevel="0" collapsed="false">
      <c r="B32" s="30" t="s">
        <v>71</v>
      </c>
      <c r="C32" s="30"/>
    </row>
  </sheetData>
  <sheetProtection sheet="true"/>
  <mergeCells count="17">
    <mergeCell ref="B6:C6"/>
    <mergeCell ref="B9:C9"/>
    <mergeCell ref="B10:C10"/>
    <mergeCell ref="B11:C11"/>
    <mergeCell ref="B12:C12"/>
    <mergeCell ref="B15:C15"/>
    <mergeCell ref="B16:C16"/>
    <mergeCell ref="B17:C17"/>
    <mergeCell ref="B18:C18"/>
    <mergeCell ref="B21:C21"/>
    <mergeCell ref="B22:C22"/>
    <mergeCell ref="B23:C23"/>
    <mergeCell ref="B24:C24"/>
    <mergeCell ref="B27:C27"/>
    <mergeCell ref="B30:C30"/>
    <mergeCell ref="B31:C31"/>
    <mergeCell ref="B32:C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2026-09-10T12:23:58Z</dcterms:created>
  <dc:creator>openpyxl</dc:creator>
  <dc:description/>
  <dc:language>en-US</dc:language>
  <cp:lastModifiedBy/>
  <dcterms:modified xsi:type="dcterms:W3CDTF">2026-09-10T12:23:58Z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