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<sst xmlns="http://schemas.openxmlformats.org/spreadsheetml/2006/main" count="102" uniqueCount="63">
  <si>
    <t xml:space="preserve">Previsión de tesorería a trece semanas</t>
  </si>
  <si>
    <t xml:space="preserve">Trece columnas, una por semana. Escribe lo que vas a cobrar y lo que vas a pagar, y la hoja te dice qué día te quedas sin dinero.</t>
  </si>
  <si>
    <t xml:space="preserve">   Escribes tú en las celdas azules.   ·   Lo gris lo calcula la hoja sola.   ·   Capítulo 9 · plantilla 9.1 de 44   ·   El detalle, en la hoja «Cómo se usa».</t>
  </si>
  <si>
    <t xml:space="preserve">Concepto   ·   todas las cifras en euros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</si>
  <si>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</si>
  <si>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</si>
  <si>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</si>
  <si>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</si>
  <si>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</si>
  <si>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</si>
  <si>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</si>
  <si>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</si>
  <si>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</si>
  <si>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</si>
  <si>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</si>
  <si>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</si>
  <si>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</si>
  <si>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Lunes de cada semana</t>
  </si>
  <si>
    <t xml:space="preserve">Saldo que tienes hoy en el banco</t>
  </si>
  <si>
    <t xml:space="preserve">COBROS</t>
  </si>
  <si>
    <t xml:space="preserve">Cobros de clientes ya facturados</t>
  </si>
  <si>
    <t xml:space="preserve">Cobros de ventas todavía por facturar</t>
  </si>
  <si>
    <t xml:space="preserve">Otros cobros (subvenciones, devoluciones)</t>
  </si>
  <si>
    <t xml:space="preserve">Total cobros</t>
  </si>
  <si>
    <t xml:space="preserve">PAGOS</t>
  </si>
  <si>
    <t xml:space="preserve">Proveedores y compras</t>
  </si>
  <si>
    <t xml:space="preserve">Nóminas y Seguridad Social</t>
  </si>
  <si>
    <t xml:space="preserve">Alquileres, suministros y estructura</t>
  </si>
  <si>
    <t xml:space="preserve">Impuestos (IVA, IRPF, sociedades)</t>
  </si>
  <si>
    <t xml:space="preserve">Deuda: intereses y devolución de principal</t>
  </si>
  <si>
    <t xml:space="preserve">Otros pagos</t>
  </si>
  <si>
    <t xml:space="preserve">Total pagos</t>
  </si>
  <si>
    <t xml:space="preserve">LO QUE TE DICE LA HOJA</t>
  </si>
  <si>
    <t xml:space="preserve">Diferencia de la semana</t>
  </si>
  <si>
    <t xml:space="preserve">Saldo al viernes</t>
  </si>
  <si>
    <t xml:space="preserve">EL PUNTO MÁS BAJO</t>
  </si>
  <si>
    <t xml:space="preserve">EN QUÉ SEMANA</t>
  </si>
  <si>
    <t xml:space="preserve">FECHA DE ESE LUNES</t>
  </si>
  <si>
    <t xml:space="preserve">SEMANAS EN NEGATIVO</t>
  </si>
  <si>
    <t xml:space="preserve">   EJEMPLO RESUELTO   ·   Los números son los del libro. Para trabajar con los tuyos, usa la hoja «Plantilla».</t>
  </si>
  <si>
    <t xml:space="preserve">Capítulo 9 · plantilla 9.1 de 44 · «Facturas mucho y no ganas dinero»</t>
  </si>
  <si>
    <t xml:space="preserve">PARA QUÉ SIRVE</t>
  </si>
  <si>
    <t xml:space="preserve">Trece semanas es el plazo en el que todavía puedes hacer algo: pedir una póliza, retrasar una compra, llamar a un cliente. Esta hoja te dice qué semana te quedas sin dinero, con fecha, para que lo veas tres meses antes y no tres días antes.</t>
  </si>
  <si>
    <t xml:space="preserve">QUÉ NECESITAS TENER A MANO</t>
  </si>
  <si>
    <t xml:space="preserve">El saldo real de tus cuentas el lunes que empieces.</t>
  </si>
  <si>
    <t xml:space="preserve">Las facturas emitidas y sin cobrar, con la fecha en que esperas cobrarlas.</t>
  </si>
  <si>
    <t xml:space="preserve">Las nóminas, el alquiler y los recibos fijos, que ya sabes cuándo caen.</t>
  </si>
  <si>
    <t xml:space="preserve">El calendario de impuestos y el cuadro de amortización de tus préstamos.</t>
  </si>
  <si>
    <t xml:space="preserve">CÓMO SE RELLENA</t>
  </si>
  <si>
    <t xml:space="preserve">Escribe la fecha del lunes de la primera semana. Las otras doce se rellenan solas.</t>
  </si>
  <si>
    <t xml:space="preserve">Escribe el saldo que tienes hoy en el banco. Suma todas las cuentas, pero no cuentes la póliza sin usar: eso no es tuyo, es prestado.</t>
  </si>
  <si>
    <t xml:space="preserve">Rellena cobros y pagos semana a semana. Pon el dinero en la semana en que se mueve de verdad, no en la que emitiste la factura.</t>
  </si>
  <si>
    <t xml:space="preserve">Sé pesimista en los cobros y realista en los pagos. Si un cliente paga siempre con quince días de retraso, ponlo con quince días de retraso.</t>
  </si>
  <si>
    <t xml:space="preserve">QUÉ TE ESTÁ DICIENDO</t>
  </si>
  <si>
    <t xml:space="preserve">El punto más bajo y su fecha. Ese es el día que importa, y la hoja te lo da hecho.</t>
  </si>
  <si>
    <t xml:space="preserve">Las semanas en negativo. Si hay una sola, tienes un problema de calendario. Si hay cuatro seguidas, tienes un problema de fondo.</t>
  </si>
  <si>
    <t xml:space="preserve">La forma de la curva: si baja siempre, no es un bache, es una fuga.</t>
  </si>
  <si>
    <t xml:space="preserve">OJO CON ESTO</t>
  </si>
  <si>
    <t xml:space="preserve">Actualízala todos los lunes, en veinte minutos. Una previsión de hace un mes no vale nada: lo único que sirve es la de esta semana.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</si>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</sst>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"/>
    <numFmt numFmtId="166" formatCode="#,##0&quot; €&quot;;[RED]\-#,##0&quot; €&quot;"/>
    <numFmt numFmtId="167" formatCode="#,##0;[RED]\-#,##0"/>
    <numFmt numFmtId="168" formatCode="dd/mm/yyyy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4C5462"/>
      <name val="Calibri"/>
      <family val="0"/>
      <charset val="1"/>
    </font>
    <font>
      <sz val="11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b val="true"/>
      <sz val="10.5"/>
      <color rgb="FF12284F"/>
      <name val="Calibri"/>
      <family val="0"/>
      <charset val="1"/>
    </font>
    <font>
      <b val="true"/>
      <sz val="9.5"/>
      <color rgb="FF12284F"/>
      <name val="Calibri"/>
      <family val="0"/>
      <charset val="1"/>
    </font>
    <font>
      <sz val="10.5"/>
      <color rgb="FF12161D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1"/>
      <color rgb="FF4C5462"/>
      <name val="Calibri"/>
      <family val="0"/>
      <charset val="1"/>
    </font>
    <font>
      <b val="true"/>
      <sz val="11.5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7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78808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1B6349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F7F8FA"/>
      </patternFill>
    </fill>
    <fill>
      <patternFill patternType="solid">
        <fgColor rgb="FFF7F8FA"/>
        <bgColor rgb="FFF1F3F6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 style="thin">
        <color rgb="FFD8DCE4"/>
      </top>
      <bottom style="thin">
        <color rgb="FFD8DCE4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2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9" fillId="2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7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7F8FA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1F3F6"/>
      <rgbColor rgb="FF1F4FD8"/>
      <rgbColor rgb="FF33CCCC"/>
      <rgbColor rgb="FF99CC00"/>
      <rgbColor rgb="FFFFCC00"/>
      <rgbColor rgb="FFFF9900"/>
      <rgbColor rgb="FFFF6600"/>
      <rgbColor rgb="FF4A7EBB"/>
      <rgbColor rgb="FF878787"/>
      <rgbColor rgb="FF12284F"/>
      <rgbColor rgb="FF339966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curva de caja · trece semanas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Plantilla!B27</c:f>
              <c:strCache>
                <c:ptCount val="1"/>
                <c:pt idx="0">
                  <c:v>Saldo al viernes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Plantilla!$C$7:$O$7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Plantilla!$C$27:$O$27</c:f>
              <c:numCache>
                <c:formatCode>General</c:formatCode>
                <c:ptCount val="13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3898038"/>
        <c:axId val="69412746"/>
      </c:lineChart>
      <c:catAx>
        <c:axId val="238980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12746"/>
        <c:crosses val="autoZero"/>
        <c:auto val="1"/>
        <c:lblAlgn val="ctr"/>
        <c:lblOffset val="100"/>
        <c:noMultiLvlLbl val="0"/>
      </c:catAx>
      <c:valAx>
        <c:axId val="6941274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8980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curva de caja · trece semanas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Ejemplo!B27</c:f>
              <c:strCache>
                <c:ptCount val="1"/>
                <c:pt idx="0">
                  <c:v>Saldo al viernes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Ejemplo!$C$7:$O$7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Ejemplo!$C$27:$O$27</c:f>
              <c:numCache>
                <c:formatCode>#,##0;[RED]\-#,##0</c:formatCode>
                <c:ptCount val="13"/>
                <c:pt idx="0">
                  <c:v>68000</c:v>
                </c:pt>
                <c:pt idx="1">
                  <c:v>62000</c:v>
                </c:pt>
                <c:pt idx="2">
                  <c:v>60000</c:v>
                </c:pt>
                <c:pt idx="3">
                  <c:v>2000</c:v>
                </c:pt>
                <c:pt idx="4">
                  <c:v>-4000</c:v>
                </c:pt>
                <c:pt idx="5">
                  <c:v>-12000</c:v>
                </c:pt>
                <c:pt idx="6">
                  <c:v>-15000</c:v>
                </c:pt>
                <c:pt idx="7">
                  <c:v>-43000</c:v>
                </c:pt>
                <c:pt idx="8">
                  <c:v>-31000</c:v>
                </c:pt>
                <c:pt idx="9">
                  <c:v>-19000</c:v>
                </c:pt>
                <c:pt idx="10">
                  <c:v>-6000</c:v>
                </c:pt>
                <c:pt idx="11">
                  <c:v>-18000</c:v>
                </c:pt>
                <c:pt idx="12">
                  <c:v>3000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1915268"/>
        <c:axId val="91618442"/>
      </c:lineChart>
      <c:catAx>
        <c:axId val="419152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618442"/>
        <c:crosses val="autoZero"/>
        <c:auto val="1"/>
        <c:lblAlgn val="ctr"/>
        <c:lblOffset val="100"/>
        <c:noMultiLvlLbl val="0"/>
      </c:catAx>
      <c:valAx>
        <c:axId val="91618442"/>
        <c:scaling>
          <c:orientation val="minMax"/>
        </c:scaling>
        <c:delete val="0"/>
        <c:axPos val="l"/>
        <c:numFmt formatCode="#,##0;[RED]\-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91526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31</xdr:row>
      <xdr:rowOff>0</xdr:rowOff>
    </xdr:from>
    <xdr:to>
      <xdr:col>9</xdr:col>
      <xdr:colOff>722880</xdr:colOff>
      <xdr:row>48</xdr:row>
      <xdr:rowOff>1080</xdr:rowOff>
    </xdr:to>
    <xdr:graphicFrame>
      <xdr:nvGraphicFramePr>
        <xdr:cNvPr id="0" name="Chart 1"/>
        <xdr:cNvGraphicFramePr/>
      </xdr:nvGraphicFramePr>
      <xdr:xfrm>
        <a:off x="154800" y="7324560"/>
        <a:ext cx="93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31</xdr:row>
      <xdr:rowOff>0</xdr:rowOff>
    </xdr:from>
    <xdr:to>
      <xdr:col>9</xdr:col>
      <xdr:colOff>722880</xdr:colOff>
      <xdr:row>48</xdr:row>
      <xdr:rowOff>1080</xdr:rowOff>
    </xdr:to>
    <xdr:graphicFrame>
      <xdr:nvGraphicFramePr>
        <xdr:cNvPr id="1" name="Chart 1"/>
        <xdr:cNvGraphicFramePr/>
      </xdr:nvGraphicFramePr>
      <xdr:xfrm>
        <a:off x="154800" y="7324560"/>
        <a:ext cx="93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30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15" min="3" style="0" width="11.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customFormat="false" ht="18" hidden="false" customHeight="true" outlineLevel="0" collapsed="false">
      <c r="B8" s="6" t="s">
        <v>17</v>
      </c>
      <c r="C8" s="7"/>
      <c r="D8" s="8" t="str">
        <f aca="false">IF(C8="","",C8+7)</f>
        <v/>
      </c>
      <c r="E8" s="8" t="str">
        <f aca="false">IF(D8="","",D8+7)</f>
        <v/>
      </c>
      <c r="F8" s="8" t="str">
        <f aca="false">IF(E8="","",E8+7)</f>
        <v/>
      </c>
      <c r="G8" s="8" t="str">
        <f aca="false">IF(F8="","",F8+7)</f>
        <v/>
      </c>
      <c r="H8" s="8" t="str">
        <f aca="false">IF(G8="","",G8+7)</f>
        <v/>
      </c>
      <c r="I8" s="8" t="str">
        <f aca="false">IF(H8="","",H8+7)</f>
        <v/>
      </c>
      <c r="J8" s="8" t="str">
        <f aca="false">IF(I8="","",I8+7)</f>
        <v/>
      </c>
      <c r="K8" s="8" t="str">
        <f aca="false">IF(J8="","",J8+7)</f>
        <v/>
      </c>
      <c r="L8" s="8" t="str">
        <f aca="false">IF(K8="","",K8+7)</f>
        <v/>
      </c>
      <c r="M8" s="8" t="str">
        <f aca="false">IF(L8="","",L8+7)</f>
        <v/>
      </c>
      <c r="N8" s="8" t="str">
        <f aca="false">IF(M8="","",M8+7)</f>
        <v/>
      </c>
      <c r="O8" s="8" t="str">
        <f aca="false">IF(N8="","",N8+7)</f>
        <v/>
      </c>
    </row>
    <row r="9" customFormat="false" ht="19.5" hidden="false" customHeight="true" outlineLevel="0" collapsed="false">
      <c r="B9" s="9" t="s">
        <v>18</v>
      </c>
      <c r="C9" s="10"/>
    </row>
    <row r="11" customFormat="false" ht="21.75" hidden="false" customHeight="true" outlineLevel="0" collapsed="false"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customFormat="false" ht="18.75" hidden="false" customHeight="true" outlineLevel="0" collapsed="false">
      <c r="B12" s="12" t="s">
        <v>20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customFormat="false" ht="18.75" hidden="false" customHeight="true" outlineLevel="0" collapsed="false">
      <c r="B13" s="12" t="s">
        <v>21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customFormat="false" ht="18.75" hidden="false" customHeight="true" outlineLevel="0" collapsed="false">
      <c r="B14" s="12" t="s">
        <v>22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customFormat="false" ht="18.75" hidden="false" customHeight="true" outlineLevel="0" collapsed="false">
      <c r="B15" s="14" t="s">
        <v>23</v>
      </c>
      <c r="C15" s="15" t="str">
        <f aca="false">IF(COUNT(C12:C14)=0,"",SUM(C12:C14))</f>
        <v/>
      </c>
      <c r="D15" s="15" t="str">
        <f aca="false">IF(COUNT(D12:D14)=0,"",SUM(D12:D14))</f>
        <v/>
      </c>
      <c r="E15" s="15" t="str">
        <f aca="false">IF(COUNT(E12:E14)=0,"",SUM(E12:E14))</f>
        <v/>
      </c>
      <c r="F15" s="15" t="str">
        <f aca="false">IF(COUNT(F12:F14)=0,"",SUM(F12:F14))</f>
        <v/>
      </c>
      <c r="G15" s="15" t="str">
        <f aca="false">IF(COUNT(G12:G14)=0,"",SUM(G12:G14))</f>
        <v/>
      </c>
      <c r="H15" s="15" t="str">
        <f aca="false">IF(COUNT(H12:H14)=0,"",SUM(H12:H14))</f>
        <v/>
      </c>
      <c r="I15" s="15" t="str">
        <f aca="false">IF(COUNT(I12:I14)=0,"",SUM(I12:I14))</f>
        <v/>
      </c>
      <c r="J15" s="15" t="str">
        <f aca="false">IF(COUNT(J12:J14)=0,"",SUM(J12:J14))</f>
        <v/>
      </c>
      <c r="K15" s="15" t="str">
        <f aca="false">IF(COUNT(K12:K14)=0,"",SUM(K12:K14))</f>
        <v/>
      </c>
      <c r="L15" s="15" t="str">
        <f aca="false">IF(COUNT(L12:L14)=0,"",SUM(L12:L14))</f>
        <v/>
      </c>
      <c r="M15" s="15" t="str">
        <f aca="false">IF(COUNT(M12:M14)=0,"",SUM(M12:M14))</f>
        <v/>
      </c>
      <c r="N15" s="15" t="str">
        <f aca="false">IF(COUNT(N12:N14)=0,"",SUM(N12:N14))</f>
        <v/>
      </c>
      <c r="O15" s="15" t="str">
        <f aca="false">IF(COUNT(O12:O14)=0,"",SUM(O12:O14))</f>
        <v/>
      </c>
    </row>
    <row r="16" customFormat="false" ht="21.75" hidden="false" customHeight="true" outlineLevel="0" collapsed="false"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customFormat="false" ht="18.75" hidden="false" customHeight="true" outlineLevel="0" collapsed="false">
      <c r="B17" s="12" t="s">
        <v>25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customFormat="false" ht="18.75" hidden="false" customHeight="true" outlineLevel="0" collapsed="false">
      <c r="B18" s="12" t="s">
        <v>26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customFormat="false" ht="18.75" hidden="false" customHeight="true" outlineLevel="0" collapsed="false">
      <c r="B19" s="12" t="s">
        <v>27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customFormat="false" ht="18.75" hidden="false" customHeight="true" outlineLevel="0" collapsed="false">
      <c r="B20" s="12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customFormat="false" ht="18.75" hidden="false" customHeight="true" outlineLevel="0" collapsed="false">
      <c r="B21" s="12" t="s">
        <v>29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customFormat="false" ht="18.75" hidden="false" customHeight="true" outlineLevel="0" collapsed="false">
      <c r="B22" s="12" t="s">
        <v>30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customFormat="false" ht="18.75" hidden="false" customHeight="true" outlineLevel="0" collapsed="false">
      <c r="B23" s="14" t="s">
        <v>31</v>
      </c>
      <c r="C23" s="15" t="str">
        <f aca="false">IF(COUNT(C17:C22)=0,"",SUM(C17:C22))</f>
        <v/>
      </c>
      <c r="D23" s="15" t="str">
        <f aca="false">IF(COUNT(D17:D22)=0,"",SUM(D17:D22))</f>
        <v/>
      </c>
      <c r="E23" s="15" t="str">
        <f aca="false">IF(COUNT(E17:E22)=0,"",SUM(E17:E22))</f>
        <v/>
      </c>
      <c r="F23" s="15" t="str">
        <f aca="false">IF(COUNT(F17:F22)=0,"",SUM(F17:F22))</f>
        <v/>
      </c>
      <c r="G23" s="15" t="str">
        <f aca="false">IF(COUNT(G17:G22)=0,"",SUM(G17:G22))</f>
        <v/>
      </c>
      <c r="H23" s="15" t="str">
        <f aca="false">IF(COUNT(H17:H22)=0,"",SUM(H17:H22))</f>
        <v/>
      </c>
      <c r="I23" s="15" t="str">
        <f aca="false">IF(COUNT(I17:I22)=0,"",SUM(I17:I22))</f>
        <v/>
      </c>
      <c r="J23" s="15" t="str">
        <f aca="false">IF(COUNT(J17:J22)=0,"",SUM(J17:J22))</f>
        <v/>
      </c>
      <c r="K23" s="15" t="str">
        <f aca="false">IF(COUNT(K17:K22)=0,"",SUM(K17:K22))</f>
        <v/>
      </c>
      <c r="L23" s="15" t="str">
        <f aca="false">IF(COUNT(L17:L22)=0,"",SUM(L17:L22))</f>
        <v/>
      </c>
      <c r="M23" s="15" t="str">
        <f aca="false">IF(COUNT(M17:M22)=0,"",SUM(M17:M22))</f>
        <v/>
      </c>
      <c r="N23" s="15" t="str">
        <f aca="false">IF(COUNT(N17:N22)=0,"",SUM(N17:N22))</f>
        <v/>
      </c>
      <c r="O23" s="15" t="str">
        <f aca="false">IF(COUNT(O17:O22)=0,"",SUM(O17:O22))</f>
        <v/>
      </c>
    </row>
    <row r="25" customFormat="false" ht="21.75" hidden="false" customHeight="true" outlineLevel="0" collapsed="false">
      <c r="B25" s="16" t="s">
        <v>32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Format="false" ht="21.75" hidden="false" customHeight="true" outlineLevel="0" collapsed="false">
      <c r="B26" s="17" t="s">
        <v>33</v>
      </c>
      <c r="C26" s="18" t="str">
        <f aca="false">IF(C9="","",N(C15)-N(C23))</f>
        <v/>
      </c>
      <c r="D26" s="18" t="str">
        <f aca="false">IF(C9="","",N(D15)-N(D23))</f>
        <v/>
      </c>
      <c r="E26" s="18" t="str">
        <f aca="false">IF(C9="","",N(E15)-N(E23))</f>
        <v/>
      </c>
      <c r="F26" s="18" t="str">
        <f aca="false">IF(C9="","",N(F15)-N(F23))</f>
        <v/>
      </c>
      <c r="G26" s="18" t="str">
        <f aca="false">IF(C9="","",N(G15)-N(G23))</f>
        <v/>
      </c>
      <c r="H26" s="18" t="str">
        <f aca="false">IF(C9="","",N(H15)-N(H23))</f>
        <v/>
      </c>
      <c r="I26" s="18" t="str">
        <f aca="false">IF(C9="","",N(I15)-N(I23))</f>
        <v/>
      </c>
      <c r="J26" s="18" t="str">
        <f aca="false">IF(C9="","",N(J15)-N(J23))</f>
        <v/>
      </c>
      <c r="K26" s="18" t="str">
        <f aca="false">IF(C9="","",N(K15)-N(K23))</f>
        <v/>
      </c>
      <c r="L26" s="18" t="str">
        <f aca="false">IF(C9="","",N(L15)-N(L23))</f>
        <v/>
      </c>
      <c r="M26" s="18" t="str">
        <f aca="false">IF(C9="","",N(M15)-N(M23))</f>
        <v/>
      </c>
      <c r="N26" s="18" t="str">
        <f aca="false">IF(C9="","",N(N15)-N(N23))</f>
        <v/>
      </c>
      <c r="O26" s="18" t="str">
        <f aca="false">IF(C9="","",N(O15)-N(O23))</f>
        <v/>
      </c>
    </row>
    <row r="27" customFormat="false" ht="21.75" hidden="false" customHeight="true" outlineLevel="0" collapsed="false">
      <c r="B27" s="17" t="s">
        <v>34</v>
      </c>
      <c r="C27" s="19" t="str">
        <f aca="false">IF(C9="","",N(C9)+N(C26))</f>
        <v/>
      </c>
      <c r="D27" s="19" t="str">
        <f aca="false">IF(C9="","",N(C27)+N(D26))</f>
        <v/>
      </c>
      <c r="E27" s="19" t="str">
        <f aca="false">IF(C9="","",N(D27)+N(E26))</f>
        <v/>
      </c>
      <c r="F27" s="19" t="str">
        <f aca="false">IF(C9="","",N(E27)+N(F26))</f>
        <v/>
      </c>
      <c r="G27" s="19" t="str">
        <f aca="false">IF(C9="","",N(F27)+N(G26))</f>
        <v/>
      </c>
      <c r="H27" s="19" t="str">
        <f aca="false">IF(C9="","",N(G27)+N(H26))</f>
        <v/>
      </c>
      <c r="I27" s="19" t="str">
        <f aca="false">IF(C9="","",N(H27)+N(I26))</f>
        <v/>
      </c>
      <c r="J27" s="19" t="str">
        <f aca="false">IF(C9="","",N(I27)+N(J26))</f>
        <v/>
      </c>
      <c r="K27" s="19" t="str">
        <f aca="false">IF(C9="","",N(J27)+N(K26))</f>
        <v/>
      </c>
      <c r="L27" s="19" t="str">
        <f aca="false">IF(C9="","",N(K27)+N(L26))</f>
        <v/>
      </c>
      <c r="M27" s="19" t="str">
        <f aca="false">IF(C9="","",N(L27)+N(M26))</f>
        <v/>
      </c>
      <c r="N27" s="19" t="str">
        <f aca="false">IF(C9="","",N(M27)+N(N26))</f>
        <v/>
      </c>
      <c r="O27" s="19" t="str">
        <f aca="false">IF(C9="","",N(N27)+N(O26))</f>
        <v/>
      </c>
    </row>
    <row r="29" customFormat="false" ht="15" hidden="false" customHeight="true" outlineLevel="0" collapsed="false">
      <c r="B29" s="20" t="s">
        <v>35</v>
      </c>
      <c r="C29" s="21" t="s">
        <v>36</v>
      </c>
      <c r="D29" s="21"/>
      <c r="E29" s="21" t="s">
        <v>37</v>
      </c>
      <c r="F29" s="21"/>
      <c r="G29" s="21" t="s">
        <v>38</v>
      </c>
      <c r="H29" s="21"/>
    </row>
    <row r="30" customFormat="false" ht="30" hidden="false" customHeight="true" outlineLevel="0" collapsed="false">
      <c r="B30" s="22" t="str">
        <f aca="false">IF(COUNT(C27:O27)=0,"",MIN(C27:O27))</f>
        <v/>
      </c>
      <c r="C30" s="23" t="str">
        <f aca="false">IF(COUNT(C27:O27)=0,"","S"&amp;MATCH(MIN(C27:O27),C27:O27,0))</f>
        <v/>
      </c>
      <c r="D30" s="23"/>
      <c r="E30" s="24" t="str">
        <f aca="false">IF(COUNT(C27:O27)=0,"",INDEX(C8:O8,MATCH(MIN(C27:O27),C27:O27,0)))</f>
        <v/>
      </c>
      <c r="F30" s="24"/>
      <c r="G30" s="25" t="str">
        <f aca="false">IF(COUNT(C27:O27)=0,"",COUNTIF(C27:O27,"&lt;0"))</f>
        <v/>
      </c>
      <c r="H30" s="25"/>
    </row>
  </sheetData>
  <sheetProtection sheet="true"/>
  <mergeCells count="10">
    <mergeCell ref="B4:O4"/>
    <mergeCell ref="B11:O11"/>
    <mergeCell ref="B16:O16"/>
    <mergeCell ref="B25:O25"/>
    <mergeCell ref="C29:D29"/>
    <mergeCell ref="E29:F29"/>
    <mergeCell ref="G29:H29"/>
    <mergeCell ref="C30:D30"/>
    <mergeCell ref="E30:F30"/>
    <mergeCell ref="G30:H30"/>
  </mergeCells>
  <conditionalFormatting sqref="C27:O27">
    <cfRule type="expression" priority="2" aboveAverage="0" equalAverage="0" bottom="0" percent="0" rank="0" text="" dxfId="0">
      <formula>C27&lt;0</formula>
    </cfRule>
  </conditionalFormatting>
  <conditionalFormatting sqref="C26:O26">
    <cfRule type="expression" priority="3" aboveAverage="0" equalAverage="0" bottom="0" percent="0" rank="0" text="" dxfId="0">
      <formula>C26&lt;0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30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2"/>
    <col collapsed="false" customWidth="true" hidden="false" outlineLevel="0" max="15" min="3" style="0" width="11.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6" t="s">
        <v>39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customFormat="false" ht="9.75" hidden="false" customHeight="true" outlineLevel="0" collapsed="false"/>
    <row r="7" customFormat="false" ht="25.5" hidden="false" customHeight="true" outlineLevel="0" collapsed="false">
      <c r="B7" s="4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customFormat="false" ht="18" hidden="false" customHeight="true" outlineLevel="0" collapsed="false">
      <c r="B8" s="6" t="s">
        <v>17</v>
      </c>
      <c r="C8" s="7" t="n">
        <v>46013</v>
      </c>
      <c r="D8" s="8" t="n">
        <f aca="false">IF(C8="","",C8+7)</f>
        <v>46020</v>
      </c>
      <c r="E8" s="8" t="n">
        <f aca="false">IF(D8="","",D8+7)</f>
        <v>46027</v>
      </c>
      <c r="F8" s="8" t="n">
        <f aca="false">IF(E8="","",E8+7)</f>
        <v>46034</v>
      </c>
      <c r="G8" s="8" t="n">
        <f aca="false">IF(F8="","",F8+7)</f>
        <v>46041</v>
      </c>
      <c r="H8" s="8" t="n">
        <f aca="false">IF(G8="","",G8+7)</f>
        <v>46048</v>
      </c>
      <c r="I8" s="8" t="n">
        <f aca="false">IF(H8="","",H8+7)</f>
        <v>46055</v>
      </c>
      <c r="J8" s="8" t="n">
        <f aca="false">IF(I8="","",I8+7)</f>
        <v>46062</v>
      </c>
      <c r="K8" s="8" t="n">
        <f aca="false">IF(J8="","",J8+7)</f>
        <v>46069</v>
      </c>
      <c r="L8" s="8" t="n">
        <f aca="false">IF(K8="","",K8+7)</f>
        <v>46076</v>
      </c>
      <c r="M8" s="8" t="n">
        <f aca="false">IF(L8="","",L8+7)</f>
        <v>46083</v>
      </c>
      <c r="N8" s="8" t="n">
        <f aca="false">IF(M8="","",M8+7)</f>
        <v>46090</v>
      </c>
      <c r="O8" s="8" t="n">
        <f aca="false">IF(N8="","",N8+7)</f>
        <v>46097</v>
      </c>
    </row>
    <row r="9" customFormat="false" ht="19.5" hidden="false" customHeight="true" outlineLevel="0" collapsed="false">
      <c r="B9" s="9" t="s">
        <v>18</v>
      </c>
      <c r="C9" s="10" t="n">
        <v>58000</v>
      </c>
    </row>
    <row r="11" customFormat="false" ht="21.75" hidden="false" customHeight="true" outlineLevel="0" collapsed="false"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customFormat="false" ht="18.75" hidden="false" customHeight="true" outlineLevel="0" collapsed="false">
      <c r="B12" s="12" t="s">
        <v>20</v>
      </c>
      <c r="C12" s="13" t="n">
        <v>86000</v>
      </c>
      <c r="D12" s="13" t="n">
        <v>44000</v>
      </c>
      <c r="E12" s="13" t="n">
        <v>41000</v>
      </c>
      <c r="F12" s="13" t="n">
        <v>89000</v>
      </c>
      <c r="G12" s="13" t="n">
        <v>46000</v>
      </c>
      <c r="H12" s="13" t="n">
        <v>25000</v>
      </c>
      <c r="I12" s="13" t="n">
        <v>31000</v>
      </c>
      <c r="J12" s="13" t="n">
        <v>55000</v>
      </c>
      <c r="K12" s="13" t="n">
        <v>54000</v>
      </c>
      <c r="L12" s="13" t="n">
        <v>35000</v>
      </c>
      <c r="M12" s="13" t="n">
        <v>46000</v>
      </c>
      <c r="N12" s="13" t="n">
        <v>91000</v>
      </c>
      <c r="O12" s="13" t="n">
        <v>75000</v>
      </c>
    </row>
    <row r="13" customFormat="false" ht="18.75" hidden="false" customHeight="true" outlineLevel="0" collapsed="false">
      <c r="B13" s="12" t="s">
        <v>21</v>
      </c>
      <c r="C13" s="13" t="n">
        <v>0</v>
      </c>
      <c r="D13" s="13" t="n">
        <v>0</v>
      </c>
      <c r="E13" s="13" t="n">
        <v>12000</v>
      </c>
      <c r="F13" s="13" t="n">
        <v>14000</v>
      </c>
      <c r="G13" s="13" t="n">
        <v>18000</v>
      </c>
      <c r="H13" s="13" t="n">
        <v>12000</v>
      </c>
      <c r="I13" s="13" t="n">
        <v>16000</v>
      </c>
      <c r="J13" s="13" t="n">
        <v>22000</v>
      </c>
      <c r="K13" s="13" t="n">
        <v>26000</v>
      </c>
      <c r="L13" s="13" t="n">
        <v>24000</v>
      </c>
      <c r="M13" s="13" t="n">
        <v>20000</v>
      </c>
      <c r="N13" s="13" t="n">
        <v>18000</v>
      </c>
      <c r="O13" s="13" t="n">
        <v>22000</v>
      </c>
    </row>
    <row r="14" customFormat="false" ht="18.75" hidden="false" customHeight="true" outlineLevel="0" collapsed="false">
      <c r="B14" s="12" t="s">
        <v>22</v>
      </c>
      <c r="C14" s="13" t="n">
        <v>0</v>
      </c>
      <c r="D14" s="13" t="n">
        <v>0</v>
      </c>
      <c r="E14" s="13" t="n">
        <v>0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14000</v>
      </c>
      <c r="K14" s="13" t="n">
        <v>0</v>
      </c>
      <c r="L14" s="13" t="n">
        <v>0</v>
      </c>
      <c r="M14" s="13" t="n">
        <v>0</v>
      </c>
      <c r="N14" s="13" t="n">
        <v>0</v>
      </c>
      <c r="O14" s="13" t="n">
        <v>0</v>
      </c>
    </row>
    <row r="15" customFormat="false" ht="18.75" hidden="false" customHeight="true" outlineLevel="0" collapsed="false">
      <c r="B15" s="14" t="s">
        <v>23</v>
      </c>
      <c r="C15" s="15" t="n">
        <f aca="false">IF(COUNT(C12:C14)=0,"",SUM(C12:C14))</f>
        <v>86000</v>
      </c>
      <c r="D15" s="15" t="n">
        <f aca="false">IF(COUNT(D12:D14)=0,"",SUM(D12:D14))</f>
        <v>44000</v>
      </c>
      <c r="E15" s="15" t="n">
        <f aca="false">IF(COUNT(E12:E14)=0,"",SUM(E12:E14))</f>
        <v>53000</v>
      </c>
      <c r="F15" s="15" t="n">
        <f aca="false">IF(COUNT(F12:F14)=0,"",SUM(F12:F14))</f>
        <v>103000</v>
      </c>
      <c r="G15" s="15" t="n">
        <f aca="false">IF(COUNT(G12:G14)=0,"",SUM(G12:G14))</f>
        <v>64000</v>
      </c>
      <c r="H15" s="15" t="n">
        <f aca="false">IF(COUNT(H12:H14)=0,"",SUM(H12:H14))</f>
        <v>37000</v>
      </c>
      <c r="I15" s="15" t="n">
        <f aca="false">IF(COUNT(I12:I14)=0,"",SUM(I12:I14))</f>
        <v>47000</v>
      </c>
      <c r="J15" s="15" t="n">
        <f aca="false">IF(COUNT(J12:J14)=0,"",SUM(J12:J14))</f>
        <v>91000</v>
      </c>
      <c r="K15" s="15" t="n">
        <f aca="false">IF(COUNT(K12:K14)=0,"",SUM(K12:K14))</f>
        <v>80000</v>
      </c>
      <c r="L15" s="15" t="n">
        <f aca="false">IF(COUNT(L12:L14)=0,"",SUM(L12:L14))</f>
        <v>59000</v>
      </c>
      <c r="M15" s="15" t="n">
        <f aca="false">IF(COUNT(M12:M14)=0,"",SUM(M12:M14))</f>
        <v>66000</v>
      </c>
      <c r="N15" s="15" t="n">
        <f aca="false">IF(COUNT(N12:N14)=0,"",SUM(N12:N14))</f>
        <v>109000</v>
      </c>
      <c r="O15" s="15" t="n">
        <f aca="false">IF(COUNT(O12:O14)=0,"",SUM(O12:O14))</f>
        <v>97000</v>
      </c>
    </row>
    <row r="16" customFormat="false" ht="21.75" hidden="false" customHeight="true" outlineLevel="0" collapsed="false"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customFormat="false" ht="18.75" hidden="false" customHeight="true" outlineLevel="0" collapsed="false">
      <c r="B17" s="12" t="s">
        <v>25</v>
      </c>
      <c r="C17" s="13" t="n">
        <v>52000</v>
      </c>
      <c r="D17" s="13" t="n">
        <v>44000</v>
      </c>
      <c r="E17" s="13" t="n">
        <v>48000</v>
      </c>
      <c r="F17" s="13" t="n">
        <v>51000</v>
      </c>
      <c r="G17" s="13" t="n">
        <v>46000</v>
      </c>
      <c r="H17" s="13" t="n">
        <v>39000</v>
      </c>
      <c r="I17" s="13" t="n">
        <v>43000</v>
      </c>
      <c r="J17" s="13" t="n">
        <v>47000</v>
      </c>
      <c r="K17" s="13" t="n">
        <v>44000</v>
      </c>
      <c r="L17" s="13" t="n">
        <v>41000</v>
      </c>
      <c r="M17" s="13" t="n">
        <v>46000</v>
      </c>
      <c r="N17" s="13" t="n">
        <v>49000</v>
      </c>
      <c r="O17" s="13" t="n">
        <v>52000</v>
      </c>
    </row>
    <row r="18" customFormat="false" ht="18.75" hidden="false" customHeight="true" outlineLevel="0" collapsed="false">
      <c r="B18" s="12" t="s">
        <v>26</v>
      </c>
      <c r="C18" s="13" t="n">
        <v>0</v>
      </c>
      <c r="D18" s="13" t="n">
        <v>0</v>
      </c>
      <c r="E18" s="13" t="n">
        <v>0</v>
      </c>
      <c r="F18" s="13" t="n">
        <v>61000</v>
      </c>
      <c r="G18" s="13" t="n">
        <v>0</v>
      </c>
      <c r="H18" s="13" t="n">
        <v>0</v>
      </c>
      <c r="I18" s="13" t="n">
        <v>0</v>
      </c>
      <c r="J18" s="13" t="n">
        <v>61000</v>
      </c>
      <c r="K18" s="13" t="n">
        <v>0</v>
      </c>
      <c r="L18" s="13" t="n">
        <v>0</v>
      </c>
      <c r="M18" s="13" t="n">
        <v>0</v>
      </c>
      <c r="N18" s="13" t="n">
        <v>61000</v>
      </c>
      <c r="O18" s="13" t="n">
        <v>0</v>
      </c>
    </row>
    <row r="19" customFormat="false" ht="18.75" hidden="false" customHeight="true" outlineLevel="0" collapsed="false">
      <c r="B19" s="12" t="s">
        <v>27</v>
      </c>
      <c r="C19" s="13" t="n">
        <v>14000</v>
      </c>
      <c r="D19" s="13" t="n">
        <v>4000</v>
      </c>
      <c r="E19" s="13" t="n">
        <v>4000</v>
      </c>
      <c r="F19" s="13" t="n">
        <v>9000</v>
      </c>
      <c r="G19" s="13" t="n">
        <v>14000</v>
      </c>
      <c r="H19" s="13" t="n">
        <v>4000</v>
      </c>
      <c r="I19" s="13" t="n">
        <v>4000</v>
      </c>
      <c r="J19" s="13" t="n">
        <v>9000</v>
      </c>
      <c r="K19" s="13" t="n">
        <v>14000</v>
      </c>
      <c r="L19" s="13" t="n">
        <v>4000</v>
      </c>
      <c r="M19" s="13" t="n">
        <v>4000</v>
      </c>
      <c r="N19" s="13" t="n">
        <v>9000</v>
      </c>
      <c r="O19" s="13" t="n">
        <v>14000</v>
      </c>
    </row>
    <row r="20" customFormat="false" ht="18.75" hidden="false" customHeight="true" outlineLevel="0" collapsed="false">
      <c r="B20" s="12" t="s">
        <v>28</v>
      </c>
      <c r="C20" s="13" t="n">
        <v>0</v>
      </c>
      <c r="D20" s="13" t="n">
        <v>0</v>
      </c>
      <c r="E20" s="13" t="n">
        <v>0</v>
      </c>
      <c r="F20" s="13" t="n">
        <v>38000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0</v>
      </c>
      <c r="M20" s="13" t="n">
        <v>0</v>
      </c>
      <c r="N20" s="13" t="n">
        <v>0</v>
      </c>
      <c r="O20" s="13" t="n">
        <v>0</v>
      </c>
    </row>
    <row r="21" customFormat="false" ht="18.75" hidden="false" customHeight="true" outlineLevel="0" collapsed="false">
      <c r="B21" s="12" t="s">
        <v>29</v>
      </c>
      <c r="C21" s="13" t="n">
        <v>7000</v>
      </c>
      <c r="D21" s="13" t="n">
        <v>0</v>
      </c>
      <c r="E21" s="13" t="n">
        <v>0</v>
      </c>
      <c r="F21" s="13" t="n">
        <v>0</v>
      </c>
      <c r="G21" s="13" t="n">
        <v>7000</v>
      </c>
      <c r="H21" s="13" t="n">
        <v>0</v>
      </c>
      <c r="I21" s="13" t="n">
        <v>0</v>
      </c>
      <c r="J21" s="13" t="n">
        <v>0</v>
      </c>
      <c r="K21" s="13" t="n">
        <v>7000</v>
      </c>
      <c r="L21" s="13" t="n">
        <v>0</v>
      </c>
      <c r="M21" s="13" t="n">
        <v>0</v>
      </c>
      <c r="N21" s="13" t="n">
        <v>0</v>
      </c>
      <c r="O21" s="13" t="n">
        <v>7000</v>
      </c>
    </row>
    <row r="22" customFormat="false" ht="18.75" hidden="false" customHeight="true" outlineLevel="0" collapsed="false">
      <c r="B22" s="12" t="s">
        <v>30</v>
      </c>
      <c r="C22" s="13" t="n">
        <v>3000</v>
      </c>
      <c r="D22" s="13" t="n">
        <v>2000</v>
      </c>
      <c r="E22" s="13" t="n">
        <v>3000</v>
      </c>
      <c r="F22" s="13" t="n">
        <v>2000</v>
      </c>
      <c r="G22" s="13" t="n">
        <v>3000</v>
      </c>
      <c r="H22" s="13" t="n">
        <v>2000</v>
      </c>
      <c r="I22" s="13" t="n">
        <v>3000</v>
      </c>
      <c r="J22" s="13" t="n">
        <v>2000</v>
      </c>
      <c r="K22" s="13" t="n">
        <v>3000</v>
      </c>
      <c r="L22" s="13" t="n">
        <v>2000</v>
      </c>
      <c r="M22" s="13" t="n">
        <v>3000</v>
      </c>
      <c r="N22" s="13" t="n">
        <v>2000</v>
      </c>
      <c r="O22" s="13" t="n">
        <v>3000</v>
      </c>
    </row>
    <row r="23" customFormat="false" ht="18.75" hidden="false" customHeight="true" outlineLevel="0" collapsed="false">
      <c r="B23" s="14" t="s">
        <v>31</v>
      </c>
      <c r="C23" s="15" t="n">
        <f aca="false">IF(COUNT(C17:C22)=0,"",SUM(C17:C22))</f>
        <v>76000</v>
      </c>
      <c r="D23" s="15" t="n">
        <f aca="false">IF(COUNT(D17:D22)=0,"",SUM(D17:D22))</f>
        <v>50000</v>
      </c>
      <c r="E23" s="15" t="n">
        <f aca="false">IF(COUNT(E17:E22)=0,"",SUM(E17:E22))</f>
        <v>55000</v>
      </c>
      <c r="F23" s="15" t="n">
        <f aca="false">IF(COUNT(F17:F22)=0,"",SUM(F17:F22))</f>
        <v>161000</v>
      </c>
      <c r="G23" s="15" t="n">
        <f aca="false">IF(COUNT(G17:G22)=0,"",SUM(G17:G22))</f>
        <v>70000</v>
      </c>
      <c r="H23" s="15" t="n">
        <f aca="false">IF(COUNT(H17:H22)=0,"",SUM(H17:H22))</f>
        <v>45000</v>
      </c>
      <c r="I23" s="15" t="n">
        <f aca="false">IF(COUNT(I17:I22)=0,"",SUM(I17:I22))</f>
        <v>50000</v>
      </c>
      <c r="J23" s="15" t="n">
        <f aca="false">IF(COUNT(J17:J22)=0,"",SUM(J17:J22))</f>
        <v>119000</v>
      </c>
      <c r="K23" s="15" t="n">
        <f aca="false">IF(COUNT(K17:K22)=0,"",SUM(K17:K22))</f>
        <v>68000</v>
      </c>
      <c r="L23" s="15" t="n">
        <f aca="false">IF(COUNT(L17:L22)=0,"",SUM(L17:L22))</f>
        <v>47000</v>
      </c>
      <c r="M23" s="15" t="n">
        <f aca="false">IF(COUNT(M17:M22)=0,"",SUM(M17:M22))</f>
        <v>53000</v>
      </c>
      <c r="N23" s="15" t="n">
        <f aca="false">IF(COUNT(N17:N22)=0,"",SUM(N17:N22))</f>
        <v>121000</v>
      </c>
      <c r="O23" s="15" t="n">
        <f aca="false">IF(COUNT(O17:O22)=0,"",SUM(O17:O22))</f>
        <v>76000</v>
      </c>
    </row>
    <row r="25" customFormat="false" ht="21.75" hidden="false" customHeight="true" outlineLevel="0" collapsed="false">
      <c r="B25" s="16" t="s">
        <v>32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Format="false" ht="21.75" hidden="false" customHeight="true" outlineLevel="0" collapsed="false">
      <c r="B26" s="17" t="s">
        <v>33</v>
      </c>
      <c r="C26" s="18" t="n">
        <f aca="false">IF(C9="","",N(C15)-N(C23))</f>
        <v>10000</v>
      </c>
      <c r="D26" s="18" t="n">
        <f aca="false">IF(C9="","",N(D15)-N(D23))</f>
        <v>-6000</v>
      </c>
      <c r="E26" s="18" t="n">
        <f aca="false">IF(C9="","",N(E15)-N(E23))</f>
        <v>-2000</v>
      </c>
      <c r="F26" s="18" t="n">
        <f aca="false">IF(C9="","",N(F15)-N(F23))</f>
        <v>-58000</v>
      </c>
      <c r="G26" s="18" t="n">
        <f aca="false">IF(C9="","",N(G15)-N(G23))</f>
        <v>-6000</v>
      </c>
      <c r="H26" s="18" t="n">
        <f aca="false">IF(C9="","",N(H15)-N(H23))</f>
        <v>-8000</v>
      </c>
      <c r="I26" s="18" t="n">
        <f aca="false">IF(C9="","",N(I15)-N(I23))</f>
        <v>-3000</v>
      </c>
      <c r="J26" s="18" t="n">
        <f aca="false">IF(C9="","",N(J15)-N(J23))</f>
        <v>-28000</v>
      </c>
      <c r="K26" s="18" t="n">
        <f aca="false">IF(C9="","",N(K15)-N(K23))</f>
        <v>12000</v>
      </c>
      <c r="L26" s="18" t="n">
        <f aca="false">IF(C9="","",N(L15)-N(L23))</f>
        <v>12000</v>
      </c>
      <c r="M26" s="18" t="n">
        <f aca="false">IF(C9="","",N(M15)-N(M23))</f>
        <v>13000</v>
      </c>
      <c r="N26" s="18" t="n">
        <f aca="false">IF(C9="","",N(N15)-N(N23))</f>
        <v>-12000</v>
      </c>
      <c r="O26" s="18" t="n">
        <f aca="false">IF(C9="","",N(O15)-N(O23))</f>
        <v>21000</v>
      </c>
    </row>
    <row r="27" customFormat="false" ht="21.75" hidden="false" customHeight="true" outlineLevel="0" collapsed="false">
      <c r="B27" s="17" t="s">
        <v>34</v>
      </c>
      <c r="C27" s="19" t="n">
        <f aca="false">IF(C9="","",N(C9)+N(C26))</f>
        <v>68000</v>
      </c>
      <c r="D27" s="19" t="n">
        <f aca="false">IF(C9="","",N(C27)+N(D26))</f>
        <v>62000</v>
      </c>
      <c r="E27" s="19" t="n">
        <f aca="false">IF(C9="","",N(D27)+N(E26))</f>
        <v>60000</v>
      </c>
      <c r="F27" s="19" t="n">
        <f aca="false">IF(C9="","",N(E27)+N(F26))</f>
        <v>2000</v>
      </c>
      <c r="G27" s="19" t="n">
        <f aca="false">IF(C9="","",N(F27)+N(G26))</f>
        <v>-4000</v>
      </c>
      <c r="H27" s="19" t="n">
        <f aca="false">IF(C9="","",N(G27)+N(H26))</f>
        <v>-12000</v>
      </c>
      <c r="I27" s="19" t="n">
        <f aca="false">IF(C9="","",N(H27)+N(I26))</f>
        <v>-15000</v>
      </c>
      <c r="J27" s="19" t="n">
        <f aca="false">IF(C9="","",N(I27)+N(J26))</f>
        <v>-43000</v>
      </c>
      <c r="K27" s="19" t="n">
        <f aca="false">IF(C9="","",N(J27)+N(K26))</f>
        <v>-31000</v>
      </c>
      <c r="L27" s="19" t="n">
        <f aca="false">IF(C9="","",N(K27)+N(L26))</f>
        <v>-19000</v>
      </c>
      <c r="M27" s="19" t="n">
        <f aca="false">IF(C9="","",N(L27)+N(M26))</f>
        <v>-6000</v>
      </c>
      <c r="N27" s="19" t="n">
        <f aca="false">IF(C9="","",N(M27)+N(N26))</f>
        <v>-18000</v>
      </c>
      <c r="O27" s="19" t="n">
        <f aca="false">IF(C9="","",N(N27)+N(O26))</f>
        <v>3000</v>
      </c>
    </row>
    <row r="29" customFormat="false" ht="15" hidden="false" customHeight="true" outlineLevel="0" collapsed="false">
      <c r="B29" s="20" t="s">
        <v>35</v>
      </c>
      <c r="C29" s="21" t="s">
        <v>36</v>
      </c>
      <c r="D29" s="21"/>
      <c r="E29" s="21" t="s">
        <v>37</v>
      </c>
      <c r="F29" s="21"/>
      <c r="G29" s="21" t="s">
        <v>38</v>
      </c>
      <c r="H29" s="21"/>
    </row>
    <row r="30" customFormat="false" ht="30" hidden="false" customHeight="true" outlineLevel="0" collapsed="false">
      <c r="B30" s="22" t="n">
        <f aca="false">IF(COUNT(C27:O27)=0,"",MIN(C27:O27))</f>
        <v>-43000</v>
      </c>
      <c r="C30" s="23" t="str">
        <f aca="false">IF(COUNT(C27:O27)=0,"","S"&amp;MATCH(MIN(C27:O27),C27:O27,0))</f>
        <v>S8</v>
      </c>
      <c r="D30" s="23"/>
      <c r="E30" s="24" t="n">
        <f aca="false">IF(COUNT(C27:O27)=0,"",INDEX(C8:O8,MATCH(MIN(C27:O27),C27:O27,0)))</f>
        <v>46062</v>
      </c>
      <c r="F30" s="24"/>
      <c r="G30" s="25" t="n">
        <f aca="false">IF(COUNT(C27:O27)=0,"",COUNTIF(C27:O27,"&lt;0"))</f>
        <v>8</v>
      </c>
      <c r="H30" s="25"/>
    </row>
  </sheetData>
  <sheetProtection sheet="true"/>
  <mergeCells count="10">
    <mergeCell ref="B4:O4"/>
    <mergeCell ref="B11:O11"/>
    <mergeCell ref="B16:O16"/>
    <mergeCell ref="B25:O25"/>
    <mergeCell ref="C29:D29"/>
    <mergeCell ref="E29:F29"/>
    <mergeCell ref="G29:H29"/>
    <mergeCell ref="C30:D30"/>
    <mergeCell ref="E30:F30"/>
    <mergeCell ref="G30:H30"/>
  </mergeCells>
  <conditionalFormatting sqref="C27:O27">
    <cfRule type="expression" priority="2" aboveAverage="0" equalAverage="0" bottom="0" percent="0" rank="0" text="" dxfId="0">
      <formula>C27&lt;0</formula>
    </cfRule>
  </conditionalFormatting>
  <conditionalFormatting sqref="C26:O26">
    <cfRule type="expression" priority="3" aboveAverage="0" equalAverage="0" bottom="0" percent="0" rank="0" text="" dxfId="0">
      <formula>C26&lt;0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7" t="s">
        <v>40</v>
      </c>
    </row>
    <row r="5" customFormat="false" ht="24" hidden="false" customHeight="true" outlineLevel="0" collapsed="false">
      <c r="B5" s="28" t="s">
        <v>41</v>
      </c>
    </row>
    <row r="6" customFormat="false" ht="45" hidden="false" customHeight="true" outlineLevel="0" collapsed="false">
      <c r="B6" s="29" t="s">
        <v>42</v>
      </c>
      <c r="C6" s="29"/>
    </row>
    <row r="8" customFormat="false" ht="24" hidden="false" customHeight="true" outlineLevel="0" collapsed="false">
      <c r="B8" s="28" t="s">
        <v>43</v>
      </c>
    </row>
    <row r="9" customFormat="false" ht="15.75" hidden="false" customHeight="true" outlineLevel="0" collapsed="false">
      <c r="B9" s="29" t="s">
        <v>44</v>
      </c>
      <c r="C9" s="29"/>
    </row>
    <row r="10" customFormat="false" ht="15.75" hidden="false" customHeight="true" outlineLevel="0" collapsed="false">
      <c r="B10" s="29" t="s">
        <v>45</v>
      </c>
      <c r="C10" s="29"/>
    </row>
    <row r="11" customFormat="false" ht="15.75" hidden="false" customHeight="true" outlineLevel="0" collapsed="false">
      <c r="B11" s="29" t="s">
        <v>46</v>
      </c>
      <c r="C11" s="29"/>
    </row>
    <row r="12" customFormat="false" ht="15.75" hidden="false" customHeight="true" outlineLevel="0" collapsed="false">
      <c r="B12" s="29" t="s">
        <v>47</v>
      </c>
      <c r="C12" s="29"/>
    </row>
    <row r="14" customFormat="false" ht="24" hidden="false" customHeight="true" outlineLevel="0" collapsed="false">
      <c r="B14" s="28" t="s">
        <v>48</v>
      </c>
    </row>
    <row r="15" customFormat="false" ht="15.75" hidden="false" customHeight="true" outlineLevel="0" collapsed="false">
      <c r="B15" s="29" t="s">
        <v>49</v>
      </c>
      <c r="C15" s="29"/>
    </row>
    <row r="16" customFormat="false" ht="30" hidden="false" customHeight="true" outlineLevel="0" collapsed="false">
      <c r="B16" s="29" t="s">
        <v>50</v>
      </c>
      <c r="C16" s="29"/>
    </row>
    <row r="17" customFormat="false" ht="30" hidden="false" customHeight="true" outlineLevel="0" collapsed="false">
      <c r="B17" s="29" t="s">
        <v>51</v>
      </c>
      <c r="C17" s="29"/>
    </row>
    <row r="18" customFormat="false" ht="30" hidden="false" customHeight="true" outlineLevel="0" collapsed="false">
      <c r="B18" s="29" t="s">
        <v>52</v>
      </c>
      <c r="C18" s="29"/>
    </row>
    <row r="20" customFormat="false" ht="24" hidden="false" customHeight="true" outlineLevel="0" collapsed="false">
      <c r="B20" s="28" t="s">
        <v>53</v>
      </c>
    </row>
    <row r="21" customFormat="false" ht="15.75" hidden="false" customHeight="true" outlineLevel="0" collapsed="false">
      <c r="B21" s="29" t="s">
        <v>54</v>
      </c>
      <c r="C21" s="29"/>
    </row>
    <row r="22" customFormat="false" ht="30" hidden="false" customHeight="true" outlineLevel="0" collapsed="false">
      <c r="B22" s="29" t="s">
        <v>55</v>
      </c>
      <c r="C22" s="29"/>
    </row>
    <row r="23" customFormat="false" ht="15.75" hidden="false" customHeight="true" outlineLevel="0" collapsed="false">
      <c r="B23" s="29" t="s">
        <v>56</v>
      </c>
      <c r="C23" s="29"/>
    </row>
    <row r="25" customFormat="false" ht="24" hidden="false" customHeight="true" outlineLevel="0" collapsed="false">
      <c r="B25" s="30" t="s">
        <v>57</v>
      </c>
    </row>
    <row r="26" customFormat="false" ht="30" hidden="false" customHeight="true" outlineLevel="0" collapsed="false">
      <c r="B26" s="31" t="s">
        <v>58</v>
      </c>
      <c r="C26" s="31"/>
    </row>
    <row r="28" customFormat="false" ht="24" hidden="false" customHeight="true" outlineLevel="0" collapsed="false">
      <c r="B28" s="28" t="s">
        <v>59</v>
      </c>
    </row>
    <row r="29" customFormat="false" ht="19.5" hidden="false" customHeight="true" outlineLevel="0" collapsed="false">
      <c r="B29" s="32" t="s">
        <v>60</v>
      </c>
      <c r="C29" s="32"/>
    </row>
    <row r="30" customFormat="false" ht="19.5" hidden="false" customHeight="true" outlineLevel="0" collapsed="false">
      <c r="B30" s="33" t="s">
        <v>61</v>
      </c>
      <c r="C30" s="33"/>
    </row>
    <row r="31" customFormat="false" ht="19.5" hidden="false" customHeight="true" outlineLevel="0" collapsed="false">
      <c r="B31" s="34" t="s">
        <v>62</v>
      </c>
      <c r="C31" s="34"/>
    </row>
  </sheetData>
  <sheetProtection sheet="true"/>
  <mergeCells count="16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21:C21"/>
    <mergeCell ref="B22:C22"/>
    <mergeCell ref="B23:C23"/>
    <mergeCell ref="B26:C26"/>
    <mergeCell ref="B29:C29"/>
    <mergeCell ref="B30:C30"/>
    <mergeCell ref="B31:C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2026-09-10T12:23:57Z</dcterms:created>
  <dc:creator>openpyxl</dc:creator>
  <dc:description/>
  <dc:language>en-US</dc:language>
  <cp:lastModifiedBy/>
  <dcterms:modified xsi:type="dcterms:W3CDTF">2026-09-10T12:23:57Z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