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<sst xmlns="http://schemas.openxmlformats.org/spreadsheetml/2006/main" count="171" uniqueCount="96">
  <si>
    <t xml:space="preserve">Escandallo con absorción de estructura</t>
  </si>
  <si>
    <t xml:space="preserve">Metes tu cuenta de resultados y tus horas imputables, y la hoja te dice lo que tiene que dejar cada hora, monta el precio de un trabajo en cinco escalones y te da el porcentaje que hay que añadir al coste directo.</t>
  </si>
  <si>
    <t xml:space="preserve">   Escribes tú en las celdas azules.   ·   Lo gris lo calcula la hoja sola.   ·   Capítulo 18 · plantilla 18.1 de 44   ·   El detalle, en la hoja «Cómo se usa».</t>
  </si>
  <si>
    <t xml:space="preserve">Tu cuenta de resultados del año que cierras</t>
  </si>
  <si>
    <t xml:space="preserve">Euros al año</t>
  </si>
  <si>
    <t xml:space="preserve">Sobre ventas</t>
  </si>
  <si>
    <t xml:space="preserve">Ventas del año</t>
  </si>
  <si>
    <t xml:space="preserve">Compras y coste directo   ·   lo que compras para vender</t>
  </si>
  <si>
    <t xml:space="preserve">Margen bruto   ·   la bolsa con la que pagas todo lo demás</t>
  </si>
  <si>
    <t xml:space="preserve">Nóminas del personal que toca la obra</t>
  </si>
  <si>
    <t xml:space="preserve">Estructura pura   ·   la que existe aunque hoy no montes nada</t>
  </si>
  <si>
    <t xml:space="preserve">Amortización</t>
  </si>
  <si>
    <t xml:space="preserve">Gastos financieros</t>
  </si>
  <si>
    <t xml:space="preserve">Beneficio antes de impuestos   ·   lo que sobra de la bolsa</t>
  </si>
  <si>
    <t xml:space="preserve">Las horas que de verdad puedes facturar</t>
  </si>
  <si>
    <t xml:space="preserve">Escribes tú</t>
  </si>
  <si>
    <t xml:space="preserve">Lo que sale</t>
  </si>
  <si>
    <t xml:space="preserve">Personas que pisan una obra</t>
  </si>
  <si>
    <t xml:space="preserve">Horas al año de tu convenio provincial   ·   míralo, no lo supongas</t>
  </si>
  <si>
    <t xml:space="preserve">Horas que pagas al año</t>
  </si>
  <si>
    <t xml:space="preserve">De cada 100 horas pagadas, cuántas acaban en un trabajo   (en %)</t>
  </si>
  <si>
    <t xml:space="preserve">Horas imputables   ·   tu denominador</t>
  </si>
  <si>
    <t xml:space="preserve">QUÉ TIENE QUE PAGAR CADA HORA IMPUTABLE</t>
  </si>
  <si>
    <t xml:space="preserve">Concepto</t>
  </si>
  <si>
    <t xml:space="preserve">Al año</t>
  </si>
  <si>
    <t xml:space="preserve">Por hora</t>
  </si>
  <si>
    <t xml:space="preserve">% de la hora</t>
  </si>
  <si>
    <t xml:space="preserve">Mano de obra del que está en la obra</t>
  </si>
  <si>
    <t xml:space="preserve">Estructura pura   ·   oficina, nave, vehículos, seguros</t>
  </si>
  <si>
    <t xml:space="preserve">Beneficio antes de impuestos</t>
  </si>
  <si>
    <t xml:space="preserve">Margen bruto que exige cada hora</t>
  </si>
  <si>
    <t xml:space="preserve">EL TRABAJO QUE QUIERES PRESUPUESTAR</t>
  </si>
  <si>
    <t xml:space="preserve">Material y compras de ese trabajo</t>
  </si>
  <si>
    <t xml:space="preserve">Horas de trabajo que le vas a echar</t>
  </si>
  <si>
    <t xml:space="preserve">Escalón</t>
  </si>
  <si>
    <t xml:space="preserve">Euros</t>
  </si>
  <si>
    <t xml:space="preserve">% del precio</t>
  </si>
  <si>
    <t xml:space="preserve">1 · Material y compras del trabajo</t>
  </si>
  <si>
    <t xml:space="preserve">2 · Mano de obra directa</t>
  </si>
  <si>
    <t xml:space="preserve">3 · Absorción de estructura</t>
  </si>
  <si>
    <t xml:space="preserve">4 · Amortización y financieros</t>
  </si>
  <si>
    <t xml:space="preserve">Coste completo del trabajo   ·   suma de 1 a 4</t>
  </si>
  <si>
    <t xml:space="preserve">5 · Beneficio</t>
  </si>
  <si>
    <t xml:space="preserve">Precio de venta</t>
  </si>
  <si>
    <t xml:space="preserve">EL PORCENTAJE QUE HAY QUE AÑADIR AL COSTE DIRECTO</t>
  </si>
  <si>
    <t xml:space="preserve">Tu porcentaje, el de verdad y el de siempre</t>
  </si>
  <si>
    <t xml:space="preserve">Porcentaje %</t>
  </si>
  <si>
    <t xml:space="preserve">Coste directo   ·   material más mano de obra</t>
  </si>
  <si>
    <t xml:space="preserve">Lo que hay que añadirle a ese coste directo</t>
  </si>
  <si>
    <t xml:space="preserve">El porcentaje que usas hoy   ·   escribe 30 si es el 30 %</t>
  </si>
  <si>
    <t xml:space="preserve">Precio que te sale con el porcentaje de siempre</t>
  </si>
  <si>
    <t xml:space="preserve">Lo que te dejas en este trabajo</t>
  </si>
  <si>
    <t xml:space="preserve">Y al año, si ese porcentaje está en todos tus precios</t>
  </si>
  <si>
    <t xml:space="preserve">EL MISMO TRABAJO, DOS FORMAS DE PONERLE PRECIO</t>
  </si>
  <si>
    <t xml:space="preserve">Cómo pones el precio</t>
  </si>
  <si>
    <t xml:space="preserve">Material</t>
  </si>
  <si>
    <t xml:space="preserve">Mano de obra</t>
  </si>
  <si>
    <t xml:space="preserve">Estructura</t>
  </si>
  <si>
    <t xml:space="preserve">Amortización
y financieros</t>
  </si>
  <si>
    <t xml:space="preserve">Beneficio</t>
  </si>
  <si>
    <t xml:space="preserve">Precio</t>
  </si>
  <si>
    <t xml:space="preserve">Construido desde el coste</t>
  </si>
  <si>
    <t xml:space="preserve">Material, mano de obra y tu porcentaje</t>
  </si>
  <si>
    <t xml:space="preserve">LO QUE TIENE QUE DEJAR CADA HORA</t>
  </si>
  <si>
    <t xml:space="preserve">PORCENTAJE QUE HAY QUE AÑADIR AL COSTE DIRECTO</t>
  </si>
  <si>
    <t xml:space="preserve">LO QUE TE DEJAS EN UN TRABAJO ASÍ</t>
  </si>
  <si>
    <t xml:space="preserve">Y AL AÑO, EN TODOS TUS PRECIOS</t>
  </si>
  <si>
    <t xml:space="preserve">   EJEMPLO RESUELTO   ·   Los números son los del libro. Para trabajar con los tuyos, usa la hoja «Plantilla».</t>
  </si>
  <si>
    <t xml:space="preserve">Capítulo 18 · plantilla 18.1 de 44 · «Facturas mucho y no ganas dinero»</t>
  </si>
  <si>
    <t xml:space="preserve">PARA QUÉ SIRVE</t>
  </si>
  <si>
    <t xml:space="preserve">Un escandallo es el desglose de lo que cuesta de verdad un trabajo antes de decidir lo que ganas con él. Esta hoja lo hace en cinco escalones: material, mano de obra, estructura, amortización y financieros, y beneficio. Sirve para dejar de poner precios con un porcentaje que alguien calculó hace años y que nadie ha vuelto a mirar. Lo que le añades al coste directo no es tu beneficio: es tu estructura entera esperando a cobrar.</t>
  </si>
  <si>
    <t xml:space="preserve">QUÉ NECESITAS TENER A MANO</t>
  </si>
  <si>
    <t xml:space="preserve">Tu cuenta de resultados del último año cerrado: ventas, compras y coste directo, gastos de estructura, amortización y gastos financieros.</t>
  </si>
  <si>
    <t xml:space="preserve">La estructura partida en dos: lo que va a manos que tocan una obra y lo que existe aunque hoy no se monte nada. Esa raya la traza tu asesoría en media hora con las nóminas que ya tiene, y sin ella no hay escandallo.</t>
  </si>
  <si>
    <t xml:space="preserve">Cuántas personas pisan una obra y cuántas horas al año fija tu convenio provincial. No es un convenio estatal: cambia de provincia a provincia y de año a año.</t>
  </si>
  <si>
    <t xml:space="preserve">Qué parte de esas horas acaba dentro de un trabajo concreto. El resto se va en desplazamientos que no cobras, formación, taller, esperas y presupuestos que no salieron.</t>
  </si>
  <si>
    <t xml:space="preserve">Un trabajo tipo tuyo: su material y sus horas.</t>
  </si>
  <si>
    <t xml:space="preserve">CÓMO SE RELLENA</t>
  </si>
  <si>
    <t xml:space="preserve">Rellena la cuenta de resultados. La hoja saca tu margen bruto, que es la bolsa con la que pagas nóminas, nave, vehículos, amortización e intereses, por ese orden.</t>
  </si>
  <si>
    <t xml:space="preserve">Pon las personas, las horas de convenio y el porcentaje que acaba imputado. Sale tu número de horas imputables, que es el denominador de todo lo demás.</t>
  </si>
  <si>
    <t xml:space="preserve">Mira la tabla de la hora: te dice lo que cada hora tiene que dejar por encima del material, y a quién se lo debe.</t>
  </si>
  <si>
    <t xml:space="preserve">Escribe el material y las horas de un trabajo tuyo. El precio se construye solo, escalón a escalón.</t>
  </si>
  <si>
    <t xml:space="preserve">Escribe abajo el porcentaje que usas hoy y compáralo con el que sale. La diferencia de un trabajo, multiplicada por tu facturación, es lo que llevas regalando al año.</t>
  </si>
  <si>
    <t xml:space="preserve">Repite el ejercicio con dos o tres trabajos distintos: uno con mucho material y pocas horas y otro al revés. Verás que no hay un porcentaje, hay varios.</t>
  </si>
  <si>
    <t xml:space="preserve">QUÉ TE ESTÁ DICIENDO</t>
  </si>
  <si>
    <t xml:space="preserve">El euro por hora del final de la tabla. Es el número que cualquier presupuesto tuyo tiene que superar, y el que se recalcula cada enero en veinte minutos.</t>
  </si>
  <si>
    <t xml:space="preserve">Cuánto de esa hora es beneficio y cuánto son obligaciones ya firmadas. Cuando bajas un precio no bajas el beneficio primero: lo bajas todo a la vez, y el beneficio es la única parte que se puede mover, así que absorbe el golpe entero.</t>
  </si>
  <si>
    <t xml:space="preserve">La diferencia entre el porcentaje que sale y el que usas. Cinco puntos cortos en un trabajo de ocho mil euros son doscientos ochenta euros que no se lleva nadie: te los dejas tú.</t>
  </si>
  <si>
    <t xml:space="preserve">El gráfico de las dos barras. Empiezan igual, material y mano de obra son idénticos. La franja del extremo es lo que se queda por el camino en un solo presupuesto.</t>
  </si>
  <si>
    <t xml:space="preserve">Qué pasa con el porcentaje cuando cambias las horas o el material del trabajo tipo. En un trabajo con mucho material y pocas horas baja; en uno de muchas horas y poco material se dispara.</t>
  </si>
  <si>
    <t xml:space="preserve">OJO CON ESTO</t>
  </si>
  <si>
    <t xml:space="preserve">No repartas la estructura por facturación. Es lo que hace cualquier hoja hecha deprisa: coger la estructura, dividirla entre las ventas y cargar ese porcentaje a cada trabajo en proporción a lo que factura. La estructura no la consume la factura, la consumen las horas. Repartida por facturación, un suministro pequeño de 3.000 € y seis horas paga 528 € de estructura cuando consume 126 €, y una obra de 200 horas paga 3.143 € cuando consume 4.190 €. Los trabajos rápidos subvencionan a las obras largas, que son justo las que persigues. Y el escandallo no te dice cuánto puedes cobrar, eso lo dice el mercado: te dice cuánto te cuesta decir que sí.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</si>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</sst>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&quot; €&quot;;[RED]\-#,##0&quot; €&quot;"/>
    <numFmt numFmtId="166" formatCode="0.0\ %;[RED]\-0.0\ %"/>
    <numFmt numFmtId="167" formatCode="#,##0"/>
    <numFmt numFmtId="168" formatCode="#,##0;[RED]\-#,##0"/>
    <numFmt numFmtId="169" formatCode="0&quot; %&quot;"/>
    <numFmt numFmtId="170" formatCode="#,##0.00&quot; €&quot;;[RED]\-#,##0.00&quot; €&quot;"/>
    <numFmt numFmtId="171" formatCode="0.0&quot; %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3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C0504D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4BACC6"/>
      <rgbColor rgb="FF9BBB59"/>
      <rgbColor rgb="FFFFCC00"/>
      <rgbColor rgb="FFFF9900"/>
      <rgbColor rgb="FFFF6600"/>
      <rgbColor rgb="FF8064A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4C54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El mismo trabajo, dos formas de ponerle precio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Plantilla!C55</c:f>
              <c:strCache>
                <c:ptCount val="1"/>
                <c:pt idx="0">
                  <c:v>Material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Plantilla!$C$56:$C$57</c:f>
              <c:numCache>
                <c:formatCode>General</c:formatCode>
                <c:ptCount val="2"/>
              </c:numCache>
            </c:numRef>
          </c:val>
        </c:ser>
        <c:ser>
          <c:idx val="1"/>
          <c:order val="1"/>
          <c:tx>
            <c:strRef>
              <c:f>Plantilla!D55</c:f>
              <c:strCache>
                <c:ptCount val="1"/>
                <c:pt idx="0">
                  <c:v>Mano de obra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Plantilla!$D$56:$D$57</c:f>
              <c:numCache>
                <c:formatCode>General</c:formatCode>
                <c:ptCount val="2"/>
              </c:numCache>
            </c:numRef>
          </c:val>
        </c:ser>
        <c:ser>
          <c:idx val="2"/>
          <c:order val="2"/>
          <c:tx>
            <c:strRef>
              <c:f>Plantilla!E55</c:f>
              <c:strCache>
                <c:ptCount val="1"/>
                <c:pt idx="0">
                  <c:v>Estructura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Plantilla!$E$56:$E$57</c:f>
              <c:numCache>
                <c:formatCode>General</c:formatCode>
                <c:ptCount val="2"/>
              </c:numCache>
            </c:numRef>
          </c:val>
        </c:ser>
        <c:ser>
          <c:idx val="3"/>
          <c:order val="3"/>
          <c:tx>
            <c:strRef>
              <c:f>Plantilla!F55</c:f>
              <c:strCache>
                <c:ptCount val="1"/>
                <c:pt idx="0">
                  <c:v>Amortización
y financieros</c:v>
                </c:pt>
              </c:strCache>
            </c:strRef>
          </c:tx>
          <c:spPr>
            <a:solidFill>
              <a:srgbClr val="8064a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Plantilla!$F$56:$F$57</c:f>
              <c:numCache>
                <c:formatCode>General</c:formatCode>
                <c:ptCount val="2"/>
              </c:numCache>
            </c:numRef>
          </c:val>
        </c:ser>
        <c:ser>
          <c:idx val="4"/>
          <c:order val="4"/>
          <c:tx>
            <c:strRef>
              <c:f>Plantilla!G55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4bacc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Plantilla!$G$56:$G$57</c:f>
              <c:numCache>
                <c:formatCode>General</c:formatCode>
                <c:ptCount val="2"/>
              </c:numCache>
            </c:numRef>
          </c:val>
        </c:ser>
        <c:gapWidth val="150"/>
        <c:overlap val="100"/>
        <c:axId val="79971048"/>
        <c:axId val="6736296"/>
      </c:barChart>
      <c:catAx>
        <c:axId val="79971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36296"/>
        <c:crosses val="autoZero"/>
        <c:auto val="1"/>
        <c:lblAlgn val="ctr"/>
        <c:lblOffset val="100"/>
        <c:noMultiLvlLbl val="0"/>
      </c:catAx>
      <c:valAx>
        <c:axId val="6736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97104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El mismo trabajo, dos formas de ponerle precio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Ejemplo!C55</c:f>
              <c:strCache>
                <c:ptCount val="1"/>
                <c:pt idx="0">
                  <c:v>Material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Ejemplo!$C$56:$C$57</c:f>
              <c:numCache>
                <c:formatCode>#,##0" €";[RED]\-#,##0" €"</c:formatCode>
                <c:ptCount val="2"/>
                <c:pt idx="0">
                  <c:v>4500</c:v>
                </c:pt>
                <c:pt idx="1">
                  <c:v>4500</c:v>
                </c:pt>
              </c:numCache>
            </c:numRef>
          </c:val>
        </c:ser>
        <c:ser>
          <c:idx val="1"/>
          <c:order val="1"/>
          <c:tx>
            <c:strRef>
              <c:f>Ejemplo!D55</c:f>
              <c:strCache>
                <c:ptCount val="1"/>
                <c:pt idx="0">
                  <c:v>Mano de obra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Ejemplo!$D$56:$D$57</c:f>
              <c:numCache>
                <c:formatCode>#,##0" €";[RED]\-#,##0" €"</c:formatCode>
                <c:ptCount val="2"/>
                <c:pt idx="0">
                  <c:v>1514.28571428571</c:v>
                </c:pt>
                <c:pt idx="1">
                  <c:v>1514.28571428571</c:v>
                </c:pt>
              </c:numCache>
            </c:numRef>
          </c:val>
        </c:ser>
        <c:ser>
          <c:idx val="2"/>
          <c:order val="2"/>
          <c:tx>
            <c:strRef>
              <c:f>Ejemplo!E55</c:f>
              <c:strCache>
                <c:ptCount val="1"/>
                <c:pt idx="0">
                  <c:v>Estructura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Ejemplo!$E$56:$E$57</c:f>
              <c:numCache>
                <c:formatCode>#,##0" €";[RED]\-#,##0" €"</c:formatCode>
                <c:ptCount val="2"/>
                <c:pt idx="0">
                  <c:v>1009.52380952381</c:v>
                </c:pt>
                <c:pt idx="1">
                  <c:v>0</c:v>
                </c:pt>
              </c:numCache>
            </c:numRef>
          </c:val>
        </c:ser>
        <c:ser>
          <c:idx val="3"/>
          <c:order val="3"/>
          <c:tx>
            <c:strRef>
              <c:f>Ejemplo!F55</c:f>
              <c:strCache>
                <c:ptCount val="1"/>
                <c:pt idx="0">
                  <c:v>Amortización
y financieros</c:v>
                </c:pt>
              </c:strCache>
            </c:strRef>
          </c:tx>
          <c:spPr>
            <a:solidFill>
              <a:srgbClr val="8064a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Ejemplo!$F$56:$F$57</c:f>
              <c:numCache>
                <c:formatCode>#,##0" €";[RED]\-#,##0" €"</c:formatCode>
                <c:ptCount val="2"/>
                <c:pt idx="0">
                  <c:v>247.619047619048</c:v>
                </c:pt>
                <c:pt idx="1">
                  <c:v>0</c:v>
                </c:pt>
              </c:numCache>
            </c:numRef>
          </c:val>
        </c:ser>
        <c:ser>
          <c:idx val="4"/>
          <c:order val="4"/>
          <c:tx>
            <c:strRef>
              <c:f>Ejemplo!G55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4bacc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Ejemplo!$B$56:$B$57</c:f>
              <c:strCache>
                <c:ptCount val="2"/>
                <c:pt idx="0">
                  <c:v>Construido desde el coste</c:v>
                </c:pt>
                <c:pt idx="1">
                  <c:v>Material, mano de obra y tu porcentaje</c:v>
                </c:pt>
              </c:strCache>
            </c:strRef>
          </c:cat>
          <c:val>
            <c:numRef>
              <c:f>Ejemplo!$G$56:$G$57</c:f>
              <c:numCache>
                <c:formatCode>#,##0" €";[RED]\-#,##0" €"</c:formatCode>
                <c:ptCount val="2"/>
                <c:pt idx="0">
                  <c:v>828.571428571429</c:v>
                </c:pt>
                <c:pt idx="1">
                  <c:v>1804.28571428571</c:v>
                </c:pt>
              </c:numCache>
            </c:numRef>
          </c:val>
        </c:ser>
        <c:gapWidth val="150"/>
        <c:overlap val="100"/>
        <c:axId val="49759342"/>
        <c:axId val="58968430"/>
      </c:barChart>
      <c:catAx>
        <c:axId val="4975934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968430"/>
        <c:crosses val="autoZero"/>
        <c:auto val="1"/>
        <c:lblAlgn val="ctr"/>
        <c:lblOffset val="100"/>
        <c:noMultiLvlLbl val="0"/>
      </c:catAx>
      <c:valAx>
        <c:axId val="58968430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75934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61</xdr:row>
      <xdr:rowOff>0</xdr:rowOff>
    </xdr:from>
    <xdr:to>
      <xdr:col>7</xdr:col>
      <xdr:colOff>870840</xdr:colOff>
      <xdr:row>76</xdr:row>
      <xdr:rowOff>21960</xdr:rowOff>
    </xdr:to>
    <xdr:graphicFrame>
      <xdr:nvGraphicFramePr>
        <xdr:cNvPr id="0" name="Chart 1"/>
        <xdr:cNvGraphicFramePr/>
      </xdr:nvGraphicFramePr>
      <xdr:xfrm>
        <a:off x="154800" y="1897380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61</xdr:row>
      <xdr:rowOff>0</xdr:rowOff>
    </xdr:from>
    <xdr:to>
      <xdr:col>7</xdr:col>
      <xdr:colOff>870840</xdr:colOff>
      <xdr:row>76</xdr:row>
      <xdr:rowOff>21960</xdr:rowOff>
    </xdr:to>
    <xdr:graphicFrame>
      <xdr:nvGraphicFramePr>
        <xdr:cNvPr id="1" name="Chart 1"/>
        <xdr:cNvGraphicFramePr/>
      </xdr:nvGraphicFramePr>
      <xdr:xfrm>
        <a:off x="154800" y="1897380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2"/>
    <col collapsed="false" customWidth="true" hidden="false" outlineLevel="0" max="4" min="3" style="0" width="1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4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/>
      <c r="D8" s="8" t="str">
        <f aca="false">IF(C8="","",1)</f>
        <v/>
      </c>
    </row>
    <row r="9" customFormat="false" ht="34.5" hidden="false" customHeight="true" outlineLevel="0" collapsed="false">
      <c r="B9" s="9" t="s">
        <v>7</v>
      </c>
      <c r="C9" s="7"/>
      <c r="D9" s="8" t="str">
        <f aca="false">IF(OR(C9="",C8="",C8=0),"",C9/C8)</f>
        <v/>
      </c>
    </row>
    <row r="10" customFormat="false" ht="34.5" hidden="false" customHeight="true" outlineLevel="0" collapsed="false">
      <c r="B10" s="10" t="s">
        <v>8</v>
      </c>
      <c r="C10" s="11" t="str">
        <f aca="false">IF(OR(C8="",C9=""),"",C8-C9)</f>
        <v/>
      </c>
      <c r="D10" s="12" t="str">
        <f aca="false">IF(OR(C10="",C8="",C8=0),"",C10/C8)</f>
        <v/>
      </c>
    </row>
    <row r="11" customFormat="false" ht="34.5" hidden="false" customHeight="true" outlineLevel="0" collapsed="false">
      <c r="B11" s="9" t="s">
        <v>9</v>
      </c>
      <c r="C11" s="7"/>
      <c r="D11" s="8" t="str">
        <f aca="false">IF(OR(C11="",C8="",C8=0),"",C11/C8)</f>
        <v/>
      </c>
    </row>
    <row r="12" customFormat="false" ht="34.5" hidden="false" customHeight="true" outlineLevel="0" collapsed="false">
      <c r="B12" s="9" t="s">
        <v>10</v>
      </c>
      <c r="C12" s="7"/>
      <c r="D12" s="8" t="str">
        <f aca="false">IF(OR(C12="",C8="",C8=0),"",C12/C8)</f>
        <v/>
      </c>
    </row>
    <row r="13" customFormat="false" ht="18.75" hidden="false" customHeight="true" outlineLevel="0" collapsed="false">
      <c r="B13" s="6" t="s">
        <v>11</v>
      </c>
      <c r="C13" s="7"/>
      <c r="D13" s="8" t="str">
        <f aca="false">IF(OR(C13="",C8="",C8=0),"",C13/C8)</f>
        <v/>
      </c>
    </row>
    <row r="14" customFormat="false" ht="18.75" hidden="false" customHeight="true" outlineLevel="0" collapsed="false">
      <c r="B14" s="6" t="s">
        <v>12</v>
      </c>
      <c r="C14" s="7"/>
      <c r="D14" s="8" t="str">
        <f aca="false">IF(OR(C14="",C8="",C8=0),"",C14/C8)</f>
        <v/>
      </c>
    </row>
    <row r="15" customFormat="false" ht="34.5" hidden="false" customHeight="true" outlineLevel="0" collapsed="false">
      <c r="B15" s="13" t="s">
        <v>13</v>
      </c>
      <c r="C15" s="14" t="str">
        <f aca="false">IF(C10="","",C10-N(C11)-N(C12)-N(C13)-N(C14))</f>
        <v/>
      </c>
      <c r="D15" s="15" t="str">
        <f aca="false">IF(OR(C15="",C8="",C8=0),"",C15/C8)</f>
        <v/>
      </c>
    </row>
    <row r="17" customFormat="false" ht="30" hidden="false" customHeight="true" outlineLevel="0" collapsed="false">
      <c r="B17" s="4" t="s">
        <v>14</v>
      </c>
      <c r="C17" s="5" t="s">
        <v>15</v>
      </c>
      <c r="D17" s="5" t="s">
        <v>16</v>
      </c>
    </row>
    <row r="18" customFormat="false" ht="18.75" hidden="false" customHeight="true" outlineLevel="0" collapsed="false">
      <c r="B18" s="6" t="s">
        <v>17</v>
      </c>
      <c r="C18" s="16"/>
    </row>
    <row r="19" customFormat="false" ht="34.5" hidden="false" customHeight="true" outlineLevel="0" collapsed="false">
      <c r="B19" s="9" t="s">
        <v>18</v>
      </c>
      <c r="C19" s="17"/>
    </row>
    <row r="20" customFormat="false" ht="18.75" hidden="false" customHeight="true" outlineLevel="0" collapsed="false">
      <c r="B20" s="6" t="s">
        <v>19</v>
      </c>
      <c r="D20" s="18" t="str">
        <f aca="false">IF(OR(C18="",C19=""),"",C18*C19)</f>
        <v/>
      </c>
    </row>
    <row r="21" customFormat="false" ht="34.5" hidden="false" customHeight="true" outlineLevel="0" collapsed="false">
      <c r="B21" s="9" t="s">
        <v>20</v>
      </c>
      <c r="C21" s="19"/>
    </row>
    <row r="22" customFormat="false" ht="19.5" hidden="false" customHeight="true" outlineLevel="0" collapsed="false">
      <c r="B22" s="20" t="s">
        <v>21</v>
      </c>
      <c r="D22" s="21" t="str">
        <f aca="false">IF(OR(D20="",C21=""),"",D20*C21/100)</f>
        <v/>
      </c>
    </row>
    <row r="24" customFormat="false" ht="24" hidden="false" customHeight="true" outlineLevel="0" collapsed="false">
      <c r="B24" s="22" t="s">
        <v>22</v>
      </c>
    </row>
    <row r="25" customFormat="false" ht="31.5" hidden="false" customHeight="true" outlineLevel="0" collapsed="false">
      <c r="B25" s="4" t="s">
        <v>23</v>
      </c>
      <c r="C25" s="5" t="s">
        <v>24</v>
      </c>
      <c r="D25" s="5" t="s">
        <v>25</v>
      </c>
      <c r="E25" s="5" t="s">
        <v>26</v>
      </c>
    </row>
    <row r="26" customFormat="false" ht="34.5" hidden="false" customHeight="true" outlineLevel="0" collapsed="false">
      <c r="B26" s="9" t="s">
        <v>27</v>
      </c>
      <c r="C26" s="23" t="str">
        <f aca="false">IF(C11="","",C11)</f>
        <v/>
      </c>
      <c r="D26" s="24" t="str">
        <f aca="false">IF(OR(C26="",D22="",D22=0),"",C26/D22)</f>
        <v/>
      </c>
      <c r="E26" s="8" t="str">
        <f aca="false">IF(OR(D26="",D31="",D31=0),"",D26/D31)</f>
        <v/>
      </c>
    </row>
    <row r="27" customFormat="false" ht="34.5" hidden="false" customHeight="true" outlineLevel="0" collapsed="false">
      <c r="B27" s="9" t="s">
        <v>28</v>
      </c>
      <c r="C27" s="23" t="str">
        <f aca="false">IF(C12="","",C12)</f>
        <v/>
      </c>
      <c r="D27" s="24" t="str">
        <f aca="false">IF(OR(C27="",D22="",D22=0),"",C27/D22)</f>
        <v/>
      </c>
      <c r="E27" s="8" t="str">
        <f aca="false">IF(OR(D27="",D31="",D31=0),"",D27/D31)</f>
        <v/>
      </c>
    </row>
    <row r="28" customFormat="false" ht="18.75" hidden="false" customHeight="true" outlineLevel="0" collapsed="false">
      <c r="B28" s="6" t="s">
        <v>11</v>
      </c>
      <c r="C28" s="23" t="str">
        <f aca="false">IF(C13="","",C13)</f>
        <v/>
      </c>
      <c r="D28" s="24" t="str">
        <f aca="false">IF(OR(C28="",D22="",D22=0),"",C28/D22)</f>
        <v/>
      </c>
      <c r="E28" s="8" t="str">
        <f aca="false">IF(OR(D28="",D31="",D31=0),"",D28/D31)</f>
        <v/>
      </c>
    </row>
    <row r="29" customFormat="false" ht="18.75" hidden="false" customHeight="true" outlineLevel="0" collapsed="false">
      <c r="B29" s="6" t="s">
        <v>12</v>
      </c>
      <c r="C29" s="23" t="str">
        <f aca="false">IF(C14="","",C14)</f>
        <v/>
      </c>
      <c r="D29" s="24" t="str">
        <f aca="false">IF(OR(C29="",D22="",D22=0),"",C29/D22)</f>
        <v/>
      </c>
      <c r="E29" s="8" t="str">
        <f aca="false">IF(OR(D29="",D31="",D31=0),"",D29/D31)</f>
        <v/>
      </c>
    </row>
    <row r="30" customFormat="false" ht="18.75" hidden="false" customHeight="true" outlineLevel="0" collapsed="false">
      <c r="B30" s="6" t="s">
        <v>29</v>
      </c>
      <c r="C30" s="23" t="str">
        <f aca="false">IF(C15="","",C15)</f>
        <v/>
      </c>
      <c r="D30" s="24" t="str">
        <f aca="false">IF(OR(C30="",D22="",D22=0),"",C30/D22)</f>
        <v/>
      </c>
      <c r="E30" s="8" t="str">
        <f aca="false">IF(OR(D30="",D31="",D31=0),"",D30/D31)</f>
        <v/>
      </c>
    </row>
    <row r="31" customFormat="false" ht="34.5" hidden="false" customHeight="true" outlineLevel="0" collapsed="false">
      <c r="B31" s="13" t="s">
        <v>30</v>
      </c>
      <c r="C31" s="14" t="str">
        <f aca="false">IF(C10="","",C10)</f>
        <v/>
      </c>
      <c r="D31" s="25" t="str">
        <f aca="false">IF(OR(C31="",D22="",D22=0),"",C31/D22)</f>
        <v/>
      </c>
      <c r="E31" s="15" t="str">
        <f aca="false">IF(D31="","",1)</f>
        <v/>
      </c>
    </row>
    <row r="33" customFormat="false" ht="24" hidden="false" customHeight="true" outlineLevel="0" collapsed="false">
      <c r="B33" s="22" t="s">
        <v>31</v>
      </c>
    </row>
    <row r="34" customFormat="false" ht="34.5" hidden="false" customHeight="true" outlineLevel="0" collapsed="false">
      <c r="B34" s="9" t="s">
        <v>32</v>
      </c>
      <c r="C34" s="7"/>
    </row>
    <row r="35" customFormat="false" ht="34.5" hidden="false" customHeight="true" outlineLevel="0" collapsed="false">
      <c r="B35" s="9" t="s">
        <v>33</v>
      </c>
      <c r="C35" s="17"/>
    </row>
    <row r="36" customFormat="false" ht="31.5" hidden="false" customHeight="true" outlineLevel="0" collapsed="false">
      <c r="B36" s="4" t="s">
        <v>34</v>
      </c>
      <c r="C36" s="5" t="s">
        <v>25</v>
      </c>
      <c r="D36" s="5" t="s">
        <v>35</v>
      </c>
      <c r="E36" s="5" t="s">
        <v>36</v>
      </c>
    </row>
    <row r="37" customFormat="false" ht="18.75" hidden="false" customHeight="true" outlineLevel="0" collapsed="false">
      <c r="B37" s="6" t="s">
        <v>37</v>
      </c>
      <c r="D37" s="24" t="str">
        <f aca="false">IF(C34="","",C34)</f>
        <v/>
      </c>
      <c r="E37" s="8" t="str">
        <f aca="false">IF(OR(D37="",D43="",D43=0),"",D37/D43)</f>
        <v/>
      </c>
    </row>
    <row r="38" customFormat="false" ht="18.75" hidden="false" customHeight="true" outlineLevel="0" collapsed="false">
      <c r="B38" s="6" t="s">
        <v>38</v>
      </c>
      <c r="C38" s="24" t="str">
        <f aca="false">IF(D26="","",D26)</f>
        <v/>
      </c>
      <c r="D38" s="24" t="str">
        <f aca="false">IF(OR(C35="",C38=""),"",C35*C38)</f>
        <v/>
      </c>
      <c r="E38" s="8" t="str">
        <f aca="false">IF(OR(D38="",D43="",D43=0),"",D38/D43)</f>
        <v/>
      </c>
    </row>
    <row r="39" customFormat="false" ht="18.75" hidden="false" customHeight="true" outlineLevel="0" collapsed="false">
      <c r="B39" s="6" t="s">
        <v>39</v>
      </c>
      <c r="C39" s="24" t="str">
        <f aca="false">IF(D27="","",D27)</f>
        <v/>
      </c>
      <c r="D39" s="24" t="str">
        <f aca="false">IF(OR(C35="",C39=""),"",C35*C39)</f>
        <v/>
      </c>
      <c r="E39" s="8" t="str">
        <f aca="false">IF(OR(D39="",D43="",D43=0),"",D39/D43)</f>
        <v/>
      </c>
    </row>
    <row r="40" customFormat="false" ht="18.75" hidden="false" customHeight="true" outlineLevel="0" collapsed="false">
      <c r="B40" s="6" t="s">
        <v>40</v>
      </c>
      <c r="C40" s="24" t="str">
        <f aca="false">IF(OR(D28="",D29=""),"",D28+D29)</f>
        <v/>
      </c>
      <c r="D40" s="24" t="str">
        <f aca="false">IF(OR(C35="",C40=""),"",C35*C40)</f>
        <v/>
      </c>
      <c r="E40" s="8" t="str">
        <f aca="false">IF(OR(D40="",D43="",D43=0),"",D40/D43)</f>
        <v/>
      </c>
    </row>
    <row r="41" customFormat="false" ht="34.5" hidden="false" customHeight="true" outlineLevel="0" collapsed="false">
      <c r="B41" s="10" t="s">
        <v>41</v>
      </c>
      <c r="D41" s="26" t="str">
        <f aca="false">IF(COUNT(D37:D40)=0,"",SUM(D37:D40))</f>
        <v/>
      </c>
      <c r="E41" s="12" t="str">
        <f aca="false">IF(OR(D41="",D43="",D43=0),"",D41/D43)</f>
        <v/>
      </c>
    </row>
    <row r="42" customFormat="false" ht="18.75" hidden="false" customHeight="true" outlineLevel="0" collapsed="false">
      <c r="B42" s="6" t="s">
        <v>42</v>
      </c>
      <c r="C42" s="24" t="str">
        <f aca="false">IF(D30="","",D30)</f>
        <v/>
      </c>
      <c r="D42" s="24" t="str">
        <f aca="false">IF(OR(C35="",C42=""),"",C35*C42)</f>
        <v/>
      </c>
      <c r="E42" s="8" t="str">
        <f aca="false">IF(OR(D42="",D43="",D43=0),"",D42/D43)</f>
        <v/>
      </c>
    </row>
    <row r="43" customFormat="false" ht="19.5" hidden="false" customHeight="true" outlineLevel="0" collapsed="false">
      <c r="B43" s="20" t="s">
        <v>43</v>
      </c>
      <c r="D43" s="25" t="str">
        <f aca="false">IF(OR(D41="",D42=""),"",D41+D42)</f>
        <v/>
      </c>
      <c r="E43" s="15" t="str">
        <f aca="false">IF(D43="","",1)</f>
        <v/>
      </c>
    </row>
    <row r="45" customFormat="false" ht="24" hidden="false" customHeight="true" outlineLevel="0" collapsed="false">
      <c r="B45" s="22" t="s">
        <v>44</v>
      </c>
    </row>
    <row r="46" customFormat="false" ht="30" hidden="false" customHeight="true" outlineLevel="0" collapsed="false">
      <c r="B46" s="4" t="s">
        <v>45</v>
      </c>
      <c r="C46" s="5" t="s">
        <v>35</v>
      </c>
      <c r="D46" s="5" t="s">
        <v>46</v>
      </c>
    </row>
    <row r="47" customFormat="false" ht="34.5" hidden="false" customHeight="true" outlineLevel="0" collapsed="false">
      <c r="B47" s="9" t="s">
        <v>47</v>
      </c>
      <c r="C47" s="24" t="str">
        <f aca="false">IF(OR(D37="",D38=""),"",D37+D38)</f>
        <v/>
      </c>
    </row>
    <row r="48" customFormat="false" ht="19.5" hidden="false" customHeight="true" outlineLevel="0" collapsed="false">
      <c r="B48" s="20" t="s">
        <v>48</v>
      </c>
      <c r="D48" s="15" t="str">
        <f aca="false">IF(OR(D43="",C47="",C47=0),"",D43/C47-1)</f>
        <v/>
      </c>
    </row>
    <row r="49" customFormat="false" ht="34.5" hidden="false" customHeight="true" outlineLevel="0" collapsed="false">
      <c r="B49" s="9" t="s">
        <v>49</v>
      </c>
      <c r="D49" s="27"/>
    </row>
    <row r="50" customFormat="false" ht="34.5" hidden="false" customHeight="true" outlineLevel="0" collapsed="false">
      <c r="B50" s="9" t="s">
        <v>50</v>
      </c>
      <c r="C50" s="24" t="str">
        <f aca="false">IF(OR(C47="",D49=""),"",C47*(1+D49/100))</f>
        <v/>
      </c>
    </row>
    <row r="51" customFormat="false" ht="19.5" hidden="false" customHeight="true" outlineLevel="0" collapsed="false">
      <c r="B51" s="28" t="s">
        <v>51</v>
      </c>
      <c r="C51" s="26" t="str">
        <f aca="false">IF(OR(D43="",C50=""),"",D43-C50)</f>
        <v/>
      </c>
      <c r="D51" s="12" t="str">
        <f aca="false">IF(OR(C51="",D43="",D43=0),"",C51/D43)</f>
        <v/>
      </c>
    </row>
    <row r="52" customFormat="false" ht="34.5" hidden="false" customHeight="true" outlineLevel="0" collapsed="false">
      <c r="B52" s="13" t="s">
        <v>52</v>
      </c>
      <c r="C52" s="14" t="str">
        <f aca="false">IF(OR(D51="",C8=""),"",D51*C8)</f>
        <v/>
      </c>
    </row>
    <row r="54" customFormat="false" ht="24" hidden="false" customHeight="true" outlineLevel="0" collapsed="false">
      <c r="B54" s="22" t="s">
        <v>53</v>
      </c>
    </row>
    <row r="55" customFormat="false" ht="39.75" hidden="false" customHeight="true" outlineLevel="0" collapsed="false">
      <c r="B55" s="4" t="s">
        <v>54</v>
      </c>
      <c r="C55" s="5" t="s">
        <v>55</v>
      </c>
      <c r="D55" s="5" t="s">
        <v>56</v>
      </c>
      <c r="E55" s="5" t="s">
        <v>57</v>
      </c>
      <c r="F55" s="5" t="s">
        <v>58</v>
      </c>
      <c r="G55" s="5" t="s">
        <v>59</v>
      </c>
      <c r="H55" s="5" t="s">
        <v>60</v>
      </c>
    </row>
    <row r="56" customFormat="false" ht="18.75" hidden="false" customHeight="true" outlineLevel="0" collapsed="false">
      <c r="B56" s="6" t="s">
        <v>61</v>
      </c>
      <c r="C56" s="23" t="str">
        <f aca="false">IF(D37="","",D37)</f>
        <v/>
      </c>
      <c r="D56" s="23" t="str">
        <f aca="false">IF(D38="","",D38)</f>
        <v/>
      </c>
      <c r="E56" s="23" t="str">
        <f aca="false">IF(D39="","",D39)</f>
        <v/>
      </c>
      <c r="F56" s="23" t="str">
        <f aca="false">IF(D40="","",D40)</f>
        <v/>
      </c>
      <c r="G56" s="23" t="str">
        <f aca="false">IF(D42="","",D42)</f>
        <v/>
      </c>
      <c r="H56" s="11" t="str">
        <f aca="false">IF(D43="","",D43)</f>
        <v/>
      </c>
    </row>
    <row r="57" customFormat="false" ht="34.5" hidden="false" customHeight="true" outlineLevel="0" collapsed="false">
      <c r="B57" s="9" t="s">
        <v>62</v>
      </c>
      <c r="C57" s="23" t="str">
        <f aca="false">IF(D37="","",D37)</f>
        <v/>
      </c>
      <c r="D57" s="23" t="str">
        <f aca="false">IF(D38="","",D38)</f>
        <v/>
      </c>
      <c r="E57" s="23" t="str">
        <f aca="false">IF(D39="","",0)</f>
        <v/>
      </c>
      <c r="F57" s="23" t="str">
        <f aca="false">IF(D40="","",0)</f>
        <v/>
      </c>
      <c r="G57" s="23" t="str">
        <f aca="false">IF(OR(C47="",D49=""),"",C47*D49/100)</f>
        <v/>
      </c>
      <c r="H57" s="11" t="str">
        <f aca="false">IF(C50="","",C50)</f>
        <v/>
      </c>
    </row>
    <row r="59" customFormat="false" ht="15" hidden="false" customHeight="true" outlineLevel="0" collapsed="false">
      <c r="B59" s="29" t="s">
        <v>63</v>
      </c>
      <c r="C59" s="30" t="s">
        <v>64</v>
      </c>
      <c r="D59" s="30"/>
      <c r="E59" s="30" t="s">
        <v>65</v>
      </c>
      <c r="F59" s="30"/>
      <c r="G59" s="30" t="s">
        <v>66</v>
      </c>
      <c r="H59" s="30"/>
    </row>
    <row r="60" customFormat="false" ht="30" hidden="false" customHeight="true" outlineLevel="0" collapsed="false">
      <c r="B60" s="31" t="str">
        <f aca="false">IF(D31="","",D31)</f>
        <v/>
      </c>
      <c r="C60" s="32" t="str">
        <f aca="false">IF(D48="","",D48)</f>
        <v/>
      </c>
      <c r="D60" s="32"/>
      <c r="E60" s="33" t="str">
        <f aca="false">IF(C51="","",C51)</f>
        <v/>
      </c>
      <c r="F60" s="33"/>
      <c r="G60" s="34" t="str">
        <f aca="false">IF(C52="","",C52)</f>
        <v/>
      </c>
      <c r="H60" s="34"/>
    </row>
  </sheetData>
  <sheetProtection sheet="true"/>
  <mergeCells count="7">
    <mergeCell ref="B4:H4"/>
    <mergeCell ref="C59:D59"/>
    <mergeCell ref="E59:F59"/>
    <mergeCell ref="G59:H59"/>
    <mergeCell ref="C60:D60"/>
    <mergeCell ref="E60:F60"/>
    <mergeCell ref="G60:H60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2"/>
    <col collapsed="false" customWidth="true" hidden="false" outlineLevel="0" max="4" min="3" style="0" width="1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4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5" t="s">
        <v>67</v>
      </c>
      <c r="C4" s="35"/>
      <c r="D4" s="35"/>
      <c r="E4" s="35"/>
      <c r="F4" s="35"/>
      <c r="G4" s="35"/>
      <c r="H4" s="35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</row>
    <row r="8" customFormat="false" ht="18.75" hidden="false" customHeight="true" outlineLevel="0" collapsed="false">
      <c r="B8" s="6" t="s">
        <v>6</v>
      </c>
      <c r="C8" s="7" t="n">
        <v>1680000</v>
      </c>
      <c r="D8" s="8" t="n">
        <f aca="false">IF(C8="","",1)</f>
        <v>1</v>
      </c>
    </row>
    <row r="9" customFormat="false" ht="34.5" hidden="false" customHeight="true" outlineLevel="0" collapsed="false">
      <c r="B9" s="9" t="s">
        <v>7</v>
      </c>
      <c r="C9" s="7" t="n">
        <v>924000</v>
      </c>
      <c r="D9" s="8" t="n">
        <f aca="false">IF(OR(C9="",C8="",C8=0),"",C9/C8)</f>
        <v>0.55</v>
      </c>
    </row>
    <row r="10" customFormat="false" ht="34.5" hidden="false" customHeight="true" outlineLevel="0" collapsed="false">
      <c r="B10" s="10" t="s">
        <v>8</v>
      </c>
      <c r="C10" s="11" t="n">
        <f aca="false">IF(OR(C8="",C9=""),"",C8-C9)</f>
        <v>756000</v>
      </c>
      <c r="D10" s="12" t="n">
        <f aca="false">IF(OR(C10="",C8="",C8=0),"",C10/C8)</f>
        <v>0.45</v>
      </c>
    </row>
    <row r="11" customFormat="false" ht="34.5" hidden="false" customHeight="true" outlineLevel="0" collapsed="false">
      <c r="B11" s="9" t="s">
        <v>9</v>
      </c>
      <c r="C11" s="7" t="n">
        <v>318000</v>
      </c>
      <c r="D11" s="8" t="n">
        <f aca="false">IF(OR(C11="",C8="",C8=0),"",C11/C8)</f>
        <v>0.189285714285714</v>
      </c>
    </row>
    <row r="12" customFormat="false" ht="34.5" hidden="false" customHeight="true" outlineLevel="0" collapsed="false">
      <c r="B12" s="9" t="s">
        <v>10</v>
      </c>
      <c r="C12" s="7" t="n">
        <v>212000</v>
      </c>
      <c r="D12" s="8" t="n">
        <f aca="false">IF(OR(C12="",C8="",C8=0),"",C12/C8)</f>
        <v>0.126190476190476</v>
      </c>
    </row>
    <row r="13" customFormat="false" ht="18.75" hidden="false" customHeight="true" outlineLevel="0" collapsed="false">
      <c r="B13" s="6" t="s">
        <v>11</v>
      </c>
      <c r="C13" s="7" t="n">
        <v>38000</v>
      </c>
      <c r="D13" s="8" t="n">
        <f aca="false">IF(OR(C13="",C8="",C8=0),"",C13/C8)</f>
        <v>0.0226190476190476</v>
      </c>
    </row>
    <row r="14" customFormat="false" ht="18.75" hidden="false" customHeight="true" outlineLevel="0" collapsed="false">
      <c r="B14" s="6" t="s">
        <v>12</v>
      </c>
      <c r="C14" s="7" t="n">
        <v>14000</v>
      </c>
      <c r="D14" s="8" t="n">
        <f aca="false">IF(OR(C14="",C8="",C8=0),"",C14/C8)</f>
        <v>0.00833333333333333</v>
      </c>
    </row>
    <row r="15" customFormat="false" ht="34.5" hidden="false" customHeight="true" outlineLevel="0" collapsed="false">
      <c r="B15" s="13" t="s">
        <v>13</v>
      </c>
      <c r="C15" s="14" t="n">
        <f aca="false">IF(C10="","",C10-N(C11)-N(C12)-N(C13)-N(C14))</f>
        <v>174000</v>
      </c>
      <c r="D15" s="15" t="n">
        <f aca="false">IF(OR(C15="",C8="",C8=0),"",C15/C8)</f>
        <v>0.103571428571429</v>
      </c>
    </row>
    <row r="17" customFormat="false" ht="30" hidden="false" customHeight="true" outlineLevel="0" collapsed="false">
      <c r="B17" s="4" t="s">
        <v>14</v>
      </c>
      <c r="C17" s="5" t="s">
        <v>15</v>
      </c>
      <c r="D17" s="5" t="s">
        <v>16</v>
      </c>
    </row>
    <row r="18" customFormat="false" ht="18.75" hidden="false" customHeight="true" outlineLevel="0" collapsed="false">
      <c r="B18" s="6" t="s">
        <v>17</v>
      </c>
      <c r="C18" s="16" t="n">
        <v>9</v>
      </c>
    </row>
    <row r="19" customFormat="false" ht="34.5" hidden="false" customHeight="true" outlineLevel="0" collapsed="false">
      <c r="B19" s="9" t="s">
        <v>18</v>
      </c>
      <c r="C19" s="17" t="n">
        <v>1750</v>
      </c>
    </row>
    <row r="20" customFormat="false" ht="18.75" hidden="false" customHeight="true" outlineLevel="0" collapsed="false">
      <c r="B20" s="6" t="s">
        <v>19</v>
      </c>
      <c r="D20" s="18" t="n">
        <f aca="false">IF(OR(C18="",C19=""),"",C18*C19)</f>
        <v>15750</v>
      </c>
    </row>
    <row r="21" customFormat="false" ht="34.5" hidden="false" customHeight="true" outlineLevel="0" collapsed="false">
      <c r="B21" s="9" t="s">
        <v>20</v>
      </c>
      <c r="C21" s="19" t="n">
        <v>80</v>
      </c>
    </row>
    <row r="22" customFormat="false" ht="19.5" hidden="false" customHeight="true" outlineLevel="0" collapsed="false">
      <c r="B22" s="20" t="s">
        <v>21</v>
      </c>
      <c r="D22" s="21" t="n">
        <f aca="false">IF(OR(D20="",C21=""),"",D20*C21/100)</f>
        <v>12600</v>
      </c>
    </row>
    <row r="24" customFormat="false" ht="24" hidden="false" customHeight="true" outlineLevel="0" collapsed="false">
      <c r="B24" s="22" t="s">
        <v>22</v>
      </c>
    </row>
    <row r="25" customFormat="false" ht="31.5" hidden="false" customHeight="true" outlineLevel="0" collapsed="false">
      <c r="B25" s="4" t="s">
        <v>23</v>
      </c>
      <c r="C25" s="5" t="s">
        <v>24</v>
      </c>
      <c r="D25" s="5" t="s">
        <v>25</v>
      </c>
      <c r="E25" s="5" t="s">
        <v>26</v>
      </c>
    </row>
    <row r="26" customFormat="false" ht="34.5" hidden="false" customHeight="true" outlineLevel="0" collapsed="false">
      <c r="B26" s="9" t="s">
        <v>27</v>
      </c>
      <c r="C26" s="23" t="n">
        <f aca="false">IF(C11="","",C11)</f>
        <v>318000</v>
      </c>
      <c r="D26" s="24" t="n">
        <f aca="false">IF(OR(C26="",D22="",D22=0),"",C26/D22)</f>
        <v>25.2380952380952</v>
      </c>
      <c r="E26" s="8" t="n">
        <f aca="false">IF(OR(D26="",D31="",D31=0),"",D26/D31)</f>
        <v>0.420634920634921</v>
      </c>
    </row>
    <row r="27" customFormat="false" ht="34.5" hidden="false" customHeight="true" outlineLevel="0" collapsed="false">
      <c r="B27" s="9" t="s">
        <v>28</v>
      </c>
      <c r="C27" s="23" t="n">
        <f aca="false">IF(C12="","",C12)</f>
        <v>212000</v>
      </c>
      <c r="D27" s="24" t="n">
        <f aca="false">IF(OR(C27="",D22="",D22=0),"",C27/D22)</f>
        <v>16.8253968253968</v>
      </c>
      <c r="E27" s="8" t="n">
        <f aca="false">IF(OR(D27="",D31="",D31=0),"",D27/D31)</f>
        <v>0.28042328042328</v>
      </c>
    </row>
    <row r="28" customFormat="false" ht="18.75" hidden="false" customHeight="true" outlineLevel="0" collapsed="false">
      <c r="B28" s="6" t="s">
        <v>11</v>
      </c>
      <c r="C28" s="23" t="n">
        <f aca="false">IF(C13="","",C13)</f>
        <v>38000</v>
      </c>
      <c r="D28" s="24" t="n">
        <f aca="false">IF(OR(C28="",D22="",D22=0),"",C28/D22)</f>
        <v>3.01587301587302</v>
      </c>
      <c r="E28" s="8" t="n">
        <f aca="false">IF(OR(D28="",D31="",D31=0),"",D28/D31)</f>
        <v>0.0502645502645503</v>
      </c>
    </row>
    <row r="29" customFormat="false" ht="18.75" hidden="false" customHeight="true" outlineLevel="0" collapsed="false">
      <c r="B29" s="6" t="s">
        <v>12</v>
      </c>
      <c r="C29" s="23" t="n">
        <f aca="false">IF(C14="","",C14)</f>
        <v>14000</v>
      </c>
      <c r="D29" s="24" t="n">
        <f aca="false">IF(OR(C29="",D22="",D22=0),"",C29/D22)</f>
        <v>1.11111111111111</v>
      </c>
      <c r="E29" s="8" t="n">
        <f aca="false">IF(OR(D29="",D31="",D31=0),"",D29/D31)</f>
        <v>0.0185185185185185</v>
      </c>
    </row>
    <row r="30" customFormat="false" ht="18.75" hidden="false" customHeight="true" outlineLevel="0" collapsed="false">
      <c r="B30" s="6" t="s">
        <v>29</v>
      </c>
      <c r="C30" s="23" t="n">
        <f aca="false">IF(C15="","",C15)</f>
        <v>174000</v>
      </c>
      <c r="D30" s="24" t="n">
        <f aca="false">IF(OR(C30="",D22="",D22=0),"",C30/D22)</f>
        <v>13.8095238095238</v>
      </c>
      <c r="E30" s="8" t="n">
        <f aca="false">IF(OR(D30="",D31="",D31=0),"",D30/D31)</f>
        <v>0.23015873015873</v>
      </c>
    </row>
    <row r="31" customFormat="false" ht="34.5" hidden="false" customHeight="true" outlineLevel="0" collapsed="false">
      <c r="B31" s="13" t="s">
        <v>30</v>
      </c>
      <c r="C31" s="14" t="n">
        <f aca="false">IF(C10="","",C10)</f>
        <v>756000</v>
      </c>
      <c r="D31" s="25" t="n">
        <f aca="false">IF(OR(C31="",D22="",D22=0),"",C31/D22)</f>
        <v>60</v>
      </c>
      <c r="E31" s="15" t="n">
        <f aca="false">IF(D31="","",1)</f>
        <v>1</v>
      </c>
    </row>
    <row r="33" customFormat="false" ht="24" hidden="false" customHeight="true" outlineLevel="0" collapsed="false">
      <c r="B33" s="22" t="s">
        <v>31</v>
      </c>
    </row>
    <row r="34" customFormat="false" ht="34.5" hidden="false" customHeight="true" outlineLevel="0" collapsed="false">
      <c r="B34" s="9" t="s">
        <v>32</v>
      </c>
      <c r="C34" s="7" t="n">
        <v>4500</v>
      </c>
    </row>
    <row r="35" customFormat="false" ht="34.5" hidden="false" customHeight="true" outlineLevel="0" collapsed="false">
      <c r="B35" s="9" t="s">
        <v>33</v>
      </c>
      <c r="C35" s="17" t="n">
        <v>60</v>
      </c>
    </row>
    <row r="36" customFormat="false" ht="31.5" hidden="false" customHeight="true" outlineLevel="0" collapsed="false">
      <c r="B36" s="4" t="s">
        <v>34</v>
      </c>
      <c r="C36" s="5" t="s">
        <v>25</v>
      </c>
      <c r="D36" s="5" t="s">
        <v>35</v>
      </c>
      <c r="E36" s="5" t="s">
        <v>36</v>
      </c>
    </row>
    <row r="37" customFormat="false" ht="18.75" hidden="false" customHeight="true" outlineLevel="0" collapsed="false">
      <c r="B37" s="6" t="s">
        <v>37</v>
      </c>
      <c r="D37" s="24" t="n">
        <f aca="false">IF(C34="","",C34)</f>
        <v>4500</v>
      </c>
      <c r="E37" s="8" t="n">
        <f aca="false">IF(OR(D37="",D43="",D43=0),"",D37/D43)</f>
        <v>0.555555555555556</v>
      </c>
    </row>
    <row r="38" customFormat="false" ht="18.75" hidden="false" customHeight="true" outlineLevel="0" collapsed="false">
      <c r="B38" s="6" t="s">
        <v>38</v>
      </c>
      <c r="C38" s="24" t="n">
        <f aca="false">IF(D26="","",D26)</f>
        <v>25.2380952380952</v>
      </c>
      <c r="D38" s="24" t="n">
        <f aca="false">IF(OR(C35="",C38=""),"",C35*C38)</f>
        <v>1514.28571428571</v>
      </c>
      <c r="E38" s="8" t="n">
        <f aca="false">IF(OR(D38="",D43="",D43=0),"",D38/D43)</f>
        <v>0.18694885361552</v>
      </c>
    </row>
    <row r="39" customFormat="false" ht="18.75" hidden="false" customHeight="true" outlineLevel="0" collapsed="false">
      <c r="B39" s="6" t="s">
        <v>39</v>
      </c>
      <c r="C39" s="24" t="n">
        <f aca="false">IF(D27="","",D27)</f>
        <v>16.8253968253968</v>
      </c>
      <c r="D39" s="24" t="n">
        <f aca="false">IF(OR(C35="",C39=""),"",C35*C39)</f>
        <v>1009.52380952381</v>
      </c>
      <c r="E39" s="8" t="n">
        <f aca="false">IF(OR(D39="",D43="",D43=0),"",D39/D43)</f>
        <v>0.124632569077014</v>
      </c>
    </row>
    <row r="40" customFormat="false" ht="18.75" hidden="false" customHeight="true" outlineLevel="0" collapsed="false">
      <c r="B40" s="6" t="s">
        <v>40</v>
      </c>
      <c r="C40" s="24" t="n">
        <f aca="false">IF(OR(D28="",D29=""),"",D28+D29)</f>
        <v>4.12698412698413</v>
      </c>
      <c r="D40" s="24" t="n">
        <f aca="false">IF(OR(C35="",C40=""),"",C35*C40)</f>
        <v>247.619047619048</v>
      </c>
      <c r="E40" s="8" t="n">
        <f aca="false">IF(OR(D40="",D43="",D43=0),"",D40/D43)</f>
        <v>0.030570252792475</v>
      </c>
    </row>
    <row r="41" customFormat="false" ht="34.5" hidden="false" customHeight="true" outlineLevel="0" collapsed="false">
      <c r="B41" s="10" t="s">
        <v>41</v>
      </c>
      <c r="D41" s="26" t="n">
        <f aca="false">IF(COUNT(D37:D40)=0,"",SUM(D37:D40))</f>
        <v>7271.42857142857</v>
      </c>
      <c r="E41" s="12" t="n">
        <f aca="false">IF(OR(D41="",D43="",D43=0),"",D41/D43)</f>
        <v>0.897707231040564</v>
      </c>
    </row>
    <row r="42" customFormat="false" ht="18.75" hidden="false" customHeight="true" outlineLevel="0" collapsed="false">
      <c r="B42" s="6" t="s">
        <v>42</v>
      </c>
      <c r="C42" s="24" t="n">
        <f aca="false">IF(D30="","",D30)</f>
        <v>13.8095238095238</v>
      </c>
      <c r="D42" s="24" t="n">
        <f aca="false">IF(OR(C35="",C42=""),"",C35*C42)</f>
        <v>828.571428571429</v>
      </c>
      <c r="E42" s="8" t="n">
        <f aca="false">IF(OR(D42="",D43="",D43=0),"",D42/D43)</f>
        <v>0.102292768959436</v>
      </c>
    </row>
    <row r="43" customFormat="false" ht="19.5" hidden="false" customHeight="true" outlineLevel="0" collapsed="false">
      <c r="B43" s="20" t="s">
        <v>43</v>
      </c>
      <c r="D43" s="25" t="n">
        <f aca="false">IF(OR(D41="",D42=""),"",D41+D42)</f>
        <v>8100</v>
      </c>
      <c r="E43" s="15" t="n">
        <f aca="false">IF(D43="","",1)</f>
        <v>1</v>
      </c>
    </row>
    <row r="45" customFormat="false" ht="24" hidden="false" customHeight="true" outlineLevel="0" collapsed="false">
      <c r="B45" s="22" t="s">
        <v>44</v>
      </c>
    </row>
    <row r="46" customFormat="false" ht="30" hidden="false" customHeight="true" outlineLevel="0" collapsed="false">
      <c r="B46" s="4" t="s">
        <v>45</v>
      </c>
      <c r="C46" s="5" t="s">
        <v>35</v>
      </c>
      <c r="D46" s="5" t="s">
        <v>46</v>
      </c>
    </row>
    <row r="47" customFormat="false" ht="34.5" hidden="false" customHeight="true" outlineLevel="0" collapsed="false">
      <c r="B47" s="9" t="s">
        <v>47</v>
      </c>
      <c r="C47" s="24" t="n">
        <f aca="false">IF(OR(D37="",D38=""),"",D37+D38)</f>
        <v>6014.28571428571</v>
      </c>
    </row>
    <row r="48" customFormat="false" ht="19.5" hidden="false" customHeight="true" outlineLevel="0" collapsed="false">
      <c r="B48" s="20" t="s">
        <v>48</v>
      </c>
      <c r="D48" s="15" t="n">
        <f aca="false">IF(OR(D43="",C47="",C47=0),"",D43/C47-1)</f>
        <v>0.346793349168646</v>
      </c>
    </row>
    <row r="49" customFormat="false" ht="34.5" hidden="false" customHeight="true" outlineLevel="0" collapsed="false">
      <c r="B49" s="9" t="s">
        <v>49</v>
      </c>
      <c r="D49" s="27" t="n">
        <v>30</v>
      </c>
    </row>
    <row r="50" customFormat="false" ht="34.5" hidden="false" customHeight="true" outlineLevel="0" collapsed="false">
      <c r="B50" s="9" t="s">
        <v>50</v>
      </c>
      <c r="C50" s="24" t="n">
        <f aca="false">IF(OR(C47="",D49=""),"",C47*(1+D49/100))</f>
        <v>7818.57142857143</v>
      </c>
    </row>
    <row r="51" customFormat="false" ht="19.5" hidden="false" customHeight="true" outlineLevel="0" collapsed="false">
      <c r="B51" s="28" t="s">
        <v>51</v>
      </c>
      <c r="C51" s="26" t="n">
        <f aca="false">IF(OR(D43="",C50=""),"",D43-C50)</f>
        <v>281.428571428572</v>
      </c>
      <c r="D51" s="12" t="n">
        <f aca="false">IF(OR(C51="",D43="",D43=0),"",C51/D43)</f>
        <v>0.0347442680776014</v>
      </c>
    </row>
    <row r="52" customFormat="false" ht="34.5" hidden="false" customHeight="true" outlineLevel="0" collapsed="false">
      <c r="B52" s="13" t="s">
        <v>52</v>
      </c>
      <c r="C52" s="14" t="n">
        <f aca="false">IF(OR(D51="",C8=""),"",D51*C8)</f>
        <v>58370.3703703704</v>
      </c>
    </row>
    <row r="54" customFormat="false" ht="24" hidden="false" customHeight="true" outlineLevel="0" collapsed="false">
      <c r="B54" s="22" t="s">
        <v>53</v>
      </c>
    </row>
    <row r="55" customFormat="false" ht="39.75" hidden="false" customHeight="true" outlineLevel="0" collapsed="false">
      <c r="B55" s="4" t="s">
        <v>54</v>
      </c>
      <c r="C55" s="5" t="s">
        <v>55</v>
      </c>
      <c r="D55" s="5" t="s">
        <v>56</v>
      </c>
      <c r="E55" s="5" t="s">
        <v>57</v>
      </c>
      <c r="F55" s="5" t="s">
        <v>58</v>
      </c>
      <c r="G55" s="5" t="s">
        <v>59</v>
      </c>
      <c r="H55" s="5" t="s">
        <v>60</v>
      </c>
    </row>
    <row r="56" customFormat="false" ht="18.75" hidden="false" customHeight="true" outlineLevel="0" collapsed="false">
      <c r="B56" s="6" t="s">
        <v>61</v>
      </c>
      <c r="C56" s="23" t="n">
        <f aca="false">IF(D37="","",D37)</f>
        <v>4500</v>
      </c>
      <c r="D56" s="23" t="n">
        <f aca="false">IF(D38="","",D38)</f>
        <v>1514.28571428571</v>
      </c>
      <c r="E56" s="23" t="n">
        <f aca="false">IF(D39="","",D39)</f>
        <v>1009.52380952381</v>
      </c>
      <c r="F56" s="23" t="n">
        <f aca="false">IF(D40="","",D40)</f>
        <v>247.619047619048</v>
      </c>
      <c r="G56" s="23" t="n">
        <f aca="false">IF(D42="","",D42)</f>
        <v>828.571428571429</v>
      </c>
      <c r="H56" s="11" t="n">
        <f aca="false">IF(D43="","",D43)</f>
        <v>8100</v>
      </c>
    </row>
    <row r="57" customFormat="false" ht="34.5" hidden="false" customHeight="true" outlineLevel="0" collapsed="false">
      <c r="B57" s="9" t="s">
        <v>62</v>
      </c>
      <c r="C57" s="23" t="n">
        <f aca="false">IF(D37="","",D37)</f>
        <v>4500</v>
      </c>
      <c r="D57" s="23" t="n">
        <f aca="false">IF(D38="","",D38)</f>
        <v>1514.28571428571</v>
      </c>
      <c r="E57" s="23" t="n">
        <f aca="false">IF(D39="","",0)</f>
        <v>0</v>
      </c>
      <c r="F57" s="23" t="n">
        <f aca="false">IF(D40="","",0)</f>
        <v>0</v>
      </c>
      <c r="G57" s="23" t="n">
        <f aca="false">IF(OR(C47="",D49=""),"",C47*D49/100)</f>
        <v>1804.28571428571</v>
      </c>
      <c r="H57" s="11" t="n">
        <f aca="false">IF(C50="","",C50)</f>
        <v>7818.57142857143</v>
      </c>
    </row>
    <row r="59" customFormat="false" ht="15" hidden="false" customHeight="true" outlineLevel="0" collapsed="false">
      <c r="B59" s="29" t="s">
        <v>63</v>
      </c>
      <c r="C59" s="30" t="s">
        <v>64</v>
      </c>
      <c r="D59" s="30"/>
      <c r="E59" s="30" t="s">
        <v>65</v>
      </c>
      <c r="F59" s="30"/>
      <c r="G59" s="30" t="s">
        <v>66</v>
      </c>
      <c r="H59" s="30"/>
    </row>
    <row r="60" customFormat="false" ht="30" hidden="false" customHeight="true" outlineLevel="0" collapsed="false">
      <c r="B60" s="31" t="n">
        <f aca="false">IF(D31="","",D31)</f>
        <v>60</v>
      </c>
      <c r="C60" s="32" t="n">
        <f aca="false">IF(D48="","",D48)</f>
        <v>0.346793349168646</v>
      </c>
      <c r="D60" s="32"/>
      <c r="E60" s="33" t="n">
        <f aca="false">IF(C51="","",C51)</f>
        <v>281.428571428572</v>
      </c>
      <c r="F60" s="33"/>
      <c r="G60" s="34" t="n">
        <f aca="false">IF(C52="","",C52)</f>
        <v>58370.3703703704</v>
      </c>
      <c r="H60" s="34"/>
    </row>
  </sheetData>
  <sheetProtection sheet="true"/>
  <mergeCells count="7">
    <mergeCell ref="B4:H4"/>
    <mergeCell ref="C59:D59"/>
    <mergeCell ref="E59:F59"/>
    <mergeCell ref="G59:H59"/>
    <mergeCell ref="C60:D60"/>
    <mergeCell ref="E60:F60"/>
    <mergeCell ref="G60:H60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6" t="s">
        <v>68</v>
      </c>
    </row>
    <row r="5" customFormat="false" ht="24" hidden="false" customHeight="true" outlineLevel="0" collapsed="false">
      <c r="B5" s="22" t="s">
        <v>69</v>
      </c>
    </row>
    <row r="6" customFormat="false" ht="75" hidden="false" customHeight="true" outlineLevel="0" collapsed="false">
      <c r="B6" s="37" t="s">
        <v>70</v>
      </c>
      <c r="C6" s="37"/>
    </row>
    <row r="8" customFormat="false" ht="24" hidden="false" customHeight="true" outlineLevel="0" collapsed="false">
      <c r="B8" s="22" t="s">
        <v>71</v>
      </c>
    </row>
    <row r="9" customFormat="false" ht="30" hidden="false" customHeight="true" outlineLevel="0" collapsed="false">
      <c r="B9" s="37" t="s">
        <v>72</v>
      </c>
      <c r="C9" s="37"/>
    </row>
    <row r="10" customFormat="false" ht="45" hidden="false" customHeight="true" outlineLevel="0" collapsed="false">
      <c r="B10" s="37" t="s">
        <v>73</v>
      </c>
      <c r="C10" s="37"/>
    </row>
    <row r="11" customFormat="false" ht="30" hidden="false" customHeight="true" outlineLevel="0" collapsed="false">
      <c r="B11" s="37" t="s">
        <v>74</v>
      </c>
      <c r="C11" s="37"/>
    </row>
    <row r="12" customFormat="false" ht="30" hidden="false" customHeight="true" outlineLevel="0" collapsed="false">
      <c r="B12" s="37" t="s">
        <v>75</v>
      </c>
      <c r="C12" s="37"/>
    </row>
    <row r="13" customFormat="false" ht="15.75" hidden="false" customHeight="true" outlineLevel="0" collapsed="false">
      <c r="B13" s="37" t="s">
        <v>76</v>
      </c>
      <c r="C13" s="37"/>
    </row>
    <row r="15" customFormat="false" ht="24" hidden="false" customHeight="true" outlineLevel="0" collapsed="false">
      <c r="B15" s="22" t="s">
        <v>77</v>
      </c>
    </row>
    <row r="16" customFormat="false" ht="30" hidden="false" customHeight="true" outlineLevel="0" collapsed="false">
      <c r="B16" s="37" t="s">
        <v>78</v>
      </c>
      <c r="C16" s="37"/>
    </row>
    <row r="17" customFormat="false" ht="30" hidden="false" customHeight="true" outlineLevel="0" collapsed="false">
      <c r="B17" s="37" t="s">
        <v>79</v>
      </c>
      <c r="C17" s="37"/>
    </row>
    <row r="18" customFormat="false" ht="30" hidden="false" customHeight="true" outlineLevel="0" collapsed="false">
      <c r="B18" s="37" t="s">
        <v>80</v>
      </c>
      <c r="C18" s="37"/>
    </row>
    <row r="19" customFormat="false" ht="30" hidden="false" customHeight="true" outlineLevel="0" collapsed="false">
      <c r="B19" s="37" t="s">
        <v>81</v>
      </c>
      <c r="C19" s="37"/>
    </row>
    <row r="20" customFormat="false" ht="30" hidden="false" customHeight="true" outlineLevel="0" collapsed="false">
      <c r="B20" s="37" t="s">
        <v>82</v>
      </c>
      <c r="C20" s="37"/>
    </row>
    <row r="21" customFormat="false" ht="30" hidden="false" customHeight="true" outlineLevel="0" collapsed="false">
      <c r="B21" s="37" t="s">
        <v>83</v>
      </c>
      <c r="C21" s="37"/>
    </row>
    <row r="23" customFormat="false" ht="24" hidden="false" customHeight="true" outlineLevel="0" collapsed="false">
      <c r="B23" s="22" t="s">
        <v>84</v>
      </c>
    </row>
    <row r="24" customFormat="false" ht="30" hidden="false" customHeight="true" outlineLevel="0" collapsed="false">
      <c r="B24" s="37" t="s">
        <v>85</v>
      </c>
      <c r="C24" s="37"/>
    </row>
    <row r="25" customFormat="false" ht="45" hidden="false" customHeight="true" outlineLevel="0" collapsed="false">
      <c r="B25" s="37" t="s">
        <v>86</v>
      </c>
      <c r="C25" s="37"/>
    </row>
    <row r="26" customFormat="false" ht="30" hidden="false" customHeight="true" outlineLevel="0" collapsed="false">
      <c r="B26" s="37" t="s">
        <v>87</v>
      </c>
      <c r="C26" s="37"/>
    </row>
    <row r="27" customFormat="false" ht="30" hidden="false" customHeight="true" outlineLevel="0" collapsed="false">
      <c r="B27" s="37" t="s">
        <v>88</v>
      </c>
      <c r="C27" s="37"/>
    </row>
    <row r="28" customFormat="false" ht="30" hidden="false" customHeight="true" outlineLevel="0" collapsed="false">
      <c r="B28" s="37" t="s">
        <v>89</v>
      </c>
      <c r="C28" s="37"/>
    </row>
    <row r="30" customFormat="false" ht="24" hidden="false" customHeight="true" outlineLevel="0" collapsed="false">
      <c r="B30" s="38" t="s">
        <v>90</v>
      </c>
    </row>
    <row r="31" customFormat="false" ht="105" hidden="false" customHeight="true" outlineLevel="0" collapsed="false">
      <c r="B31" s="39" t="s">
        <v>91</v>
      </c>
      <c r="C31" s="39"/>
    </row>
    <row r="33" customFormat="false" ht="24" hidden="false" customHeight="true" outlineLevel="0" collapsed="false">
      <c r="B33" s="22" t="s">
        <v>92</v>
      </c>
    </row>
    <row r="34" customFormat="false" ht="19.5" hidden="false" customHeight="true" outlineLevel="0" collapsed="false">
      <c r="B34" s="40" t="s">
        <v>93</v>
      </c>
      <c r="C34" s="40"/>
    </row>
    <row r="35" customFormat="false" ht="19.5" hidden="false" customHeight="true" outlineLevel="0" collapsed="false">
      <c r="B35" s="41" t="s">
        <v>94</v>
      </c>
      <c r="C35" s="41"/>
    </row>
    <row r="36" customFormat="false" ht="19.5" hidden="false" customHeight="true" outlineLevel="0" collapsed="false">
      <c r="B36" s="42" t="s">
        <v>95</v>
      </c>
      <c r="C36" s="42"/>
    </row>
  </sheetData>
  <sheetProtection sheet="true"/>
  <mergeCells count="21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  <mergeCell ref="B31:C31"/>
    <mergeCell ref="B34:C34"/>
    <mergeCell ref="B35:C35"/>
    <mergeCell ref="B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2026-09-10T12:23:59Z</dcterms:created>
  <dc:creator>openpyxl</dc:creator>
  <dc:description/>
  <dc:language>en-US</dc:language>
  <cp:lastModifiedBy/>
  <dcterms:modified xsi:type="dcterms:W3CDTF">2026-09-10T12:23:59Z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