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<sst xmlns="http://schemas.openxmlformats.org/spreadsheetml/2006/main" count="105" uniqueCount="68">
  <si>
    <t xml:space="preserve">Mix de ventas y contribución por línea</t>
  </si>
  <si>
    <t xml:space="preserve">Pones ventas y coste directo de cada línea en los dos últimos ejercicios, y la hoja te dice cuánto factura y cuánto aporta cada una, cuánto deja por hora y qué le pasa a tu margen si mueves el mix cinco puntos.</t>
  </si>
  <si>
    <t xml:space="preserve">   Escribes tú en las celdas azules.   ·   Lo gris lo calcula la hoja sola.   ·   Capítulo 19 · plantilla 19.1 de 44   ·   El detalle, en la hoja «Cómo se usa».</t>
  </si>
  <si>
    <t xml:space="preserve">Tus líneas   ·   escribe aquí sus nombres</t>
  </si>
  <si>
    <t xml:space="preserve">Ventas del
año anterior</t>
  </si>
  <si>
    <t xml:space="preserve">Coste directo
del año anterior</t>
  </si>
  <si>
    <t xml:space="preserve">Margen del
año anterior</t>
  </si>
  <si>
    <t xml:space="preserve">Ventas del
último año</t>
  </si>
  <si>
    <t xml:space="preserve">Coste directo
del último año</t>
  </si>
  <si>
    <t xml:space="preserve">Margen bruto
en euros</t>
  </si>
  <si>
    <t xml:space="preserve">Margen
sobre ventas</t>
  </si>
  <si>
    <t xml:space="preserve">Peso en
tus ventas</t>
  </si>
  <si>
    <t xml:space="preserve">Peso en
tu margen</t>
  </si>
  <si>
    <t xml:space="preserve">Horas que
consume</t>
  </si>
  <si>
    <t xml:space="preserve">Margen
por hora</t>
  </si>
  <si>
    <t xml:space="preserve">Toda la empresa</t>
  </si>
  <si>
    <t xml:space="preserve">Cuántos puntos de margen has ganado o perdido en un año</t>
  </si>
  <si>
    <t xml:space="preserve">Lo que tiene que dejar cada hora   ·   sale de la plantilla 18</t>
  </si>
  <si>
    <t xml:space="preserve">Líneas que no llegan a ese margen por hora</t>
  </si>
  <si>
    <t xml:space="preserve">SI MUEVES EL MIX Y FACTURAS EXACTAMENTE LO MISMO</t>
  </si>
  <si>
    <t xml:space="preserve">Ventas totales del escenario   ·   ponlas iguales a las de hoy</t>
  </si>
  <si>
    <t xml:space="preserve">Beneficio antes de impuestos del último año</t>
  </si>
  <si>
    <t xml:space="preserve">Línea</t>
  </si>
  <si>
    <t xml:space="preserve">Lo que
factura hoy</t>
  </si>
  <si>
    <t xml:space="preserve">Lo que
aporta hoy</t>
  </si>
  <si>
    <t xml:space="preserve">Peso en
ventas hoy</t>
  </si>
  <si>
    <t xml:space="preserve">Peso que
decides %</t>
  </si>
  <si>
    <t xml:space="preserve">Ventas del
escenario</t>
  </si>
  <si>
    <t xml:space="preserve">Margen del
escenario</t>
  </si>
  <si>
    <t xml:space="preserve">Diferencia
de margen</t>
  </si>
  <si>
    <t xml:space="preserve">Con el mix que decides</t>
  </si>
  <si>
    <t xml:space="preserve">Margen bruto sobre ventas   ·   hoy y con ese mix</t>
  </si>
  <si>
    <t xml:space="preserve">Y tu beneficio antes de impuestos pasaría a ser</t>
  </si>
  <si>
    <t xml:space="preserve">TU MARGEN BRUTO MEDIO</t>
  </si>
  <si>
    <t xml:space="preserve">MARGEN QUE DEJA TU MIX DE HOY</t>
  </si>
  <si>
    <t xml:space="preserve">LO QUE LE HACE AL MARGEN EL MIX QUE DECIDES</t>
  </si>
  <si>
    <t xml:space="preserve">LÍNEAS POR DEBAJO DE TU MARGEN POR HORA</t>
  </si>
  <si>
    <t xml:space="preserve">   EJEMPLO RESUELTO   ·   Los números son los del libro. Para trabajar con los tuyos, usa la hoja «Plantilla».</t>
  </si>
  <si>
    <t xml:space="preserve">Obra nueva</t>
  </si>
  <si>
    <t xml:space="preserve">Reformas y averías</t>
  </si>
  <si>
    <t xml:space="preserve">Mantenimiento</t>
  </si>
  <si>
    <t xml:space="preserve">Capítulo 19 · plantilla 19.1 de 44 · «Facturas mucho y no ganas dinero»</t>
  </si>
  <si>
    <t xml:space="preserve">PARA QUÉ SIRVE</t>
  </si>
  <si>
    <t xml:space="preserve">Para dejar de mirar tus líneas por lo que facturan y empezar a mirarlas por lo que dejan. El margen bruto que sale en tu cuenta de resultados es una media que no existe en ninguna factura, y se mueve sola cuando cambian los pesos, sin que nadie haya cambiado un precio. Tu mix de ventas es una decisión: la tomas tú o la toma el teléfono.</t>
  </si>
  <si>
    <t xml:space="preserve">QUÉ NECESITAS TENER A MANO</t>
  </si>
  <si>
    <t xml:space="preserve">Ventas y coste directo de cada línea, del último ejercicio y del anterior. Dos años, no uno: lo que importa es hacia dónde se está moviendo el peso.</t>
  </si>
  <si>
    <t xml:space="preserve">Líneas de negocio, no clientes. Tres, cuatro o cinco. Si tu programa no las tiene separadas, pregunta a tu asesoría qué campo hay que rellenar en cada factura a partir de enero para tenerlas el año que viene: casi siempre basta con un código de tres letras.</t>
  </si>
  <si>
    <t xml:space="preserve">Las horas de tu equipo que consume cada línea. Es una estimación, y con una estimación razonable ya se ve lo que hay que ver.</t>
  </si>
  <si>
    <t xml:space="preserve">Lo que tiene que dejar cada hora tuya, que sale de la plantilla 18.</t>
  </si>
  <si>
    <t xml:space="preserve">Tu beneficio antes de impuestos del último año, para ver dónde acaba el efecto del mix.</t>
  </si>
  <si>
    <t xml:space="preserve">CÓMO SE RELLENA</t>
  </si>
  <si>
    <t xml:space="preserve">Escribe el nombre de cada línea y sus ventas y coste directo de los dos ejercicios. El margen en euros, el margen en porcentaje y los dos pesos salen solos.</t>
  </si>
  <si>
    <t xml:space="preserve">Reparte tus horas entre las líneas. La última columna te dice lo que deja cada hora en cada línea, que es la comparación que de verdad ordena la empresa.</t>
  </si>
  <si>
    <t xml:space="preserve">Compara la columna del peso en ventas con la del peso en margen. Si están muy separadas, tienes dos empresas distintas dentro de la misma.</t>
  </si>
  <si>
    <t xml:space="preserve">En la tabla de abajo escribe los pesos que decides para el año que viene, dejando las ventas totales iguales. Los pesos tienen que sumar 100.</t>
  </si>
  <si>
    <t xml:space="preserve">Mira la diferencia de margen y lo que le hace a tu beneficio. Ahí no ha cambiado ni un precio ni un euro de facturación: sólo el reparto.</t>
  </si>
  <si>
    <t xml:space="preserve">QUÉ TE ESTÁ DICIENDO</t>
  </si>
  <si>
    <t xml:space="preserve">El orden de tus líneas por euros de margen frente al orden por euros facturados. Suelen salir distintos, y el que manda es el segundo.</t>
  </si>
  <si>
    <t xml:space="preserve">El margen por hora de cada línea contra lo que tiene que dejar tu hora. Una línea por debajo se está financiando con las horas de las demás. Eso no significa que haya que dejarla: si esas horas iban a estar paradas, cualquier margen es mejor que cero.</t>
  </si>
  <si>
    <t xml:space="preserve">Los puntos de margen que has ganado o perdido en un año. Si tu facturación sube y tu margen bruto en porcentaje baja dos años seguidos, no es el mercado: es tu mix.</t>
  </si>
  <si>
    <t xml:space="preserve">El efecto de mover cinco puntos hacia la línea peor. Con la misma facturación, los mismos precios y la misma gente, el margen se cae y baja entero al beneficio.</t>
  </si>
  <si>
    <t xml:space="preserve">El gráfico: la barra de lo que factura y la barra de lo que aporta. Casi todo el mundo dibuja sólo la primera.</t>
  </si>
  <si>
    <t xml:space="preserve">OJO CON ESTO</t>
  </si>
  <si>
    <t xml:space="preserve">Crecer en la línea que más factura es lo más natural del mundo y casi siempre es la línea de menos margen, justo porque es la que más se compara. Elegir el mix no es despedir a una línea: es ponerle un techo, decidir dónde va el esfuerzo comercial, que es finito, y mirarlo cada mes y no cada diciembre. Y cuidado con el segundo coste, que llega con retraso: crecer en la línea barata come horas, y las horas que faltan se contratan, así que el mix malo además te sube la estructura del año siguiente.</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</si>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</sst>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8">
    <numFmt numFmtId="164" formatCode="General"/>
    <numFmt numFmtId="165" formatCode="@"/>
    <numFmt numFmtId="166" formatCode="#,##0&quot; €&quot;;[RED]\-#,##0&quot; €&quot;"/>
    <numFmt numFmtId="167" formatCode="0.0\ %;[RED]\-0.0\ %"/>
    <numFmt numFmtId="168" formatCode="#,##0;[RED]\-#,##0"/>
    <numFmt numFmtId="169" formatCode="#,##0.00&quot; €&quot;;[RED]\-#,##0.00&quot; €&quot;"/>
    <numFmt numFmtId="170" formatCode="#,##0"/>
    <numFmt numFmtId="171" formatCode="0.0&quot; %&quot;"/>
  </numFmts>
  <fonts count="29">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1"/>
      <color rgb="FF12284F"/>
      <name val="Calibri"/>
      <family val="0"/>
      <charset val="1"/>
    </font>
    <font>
      <sz val="11"/>
      <color rgb="FF4C5462"/>
      <name val="Calibri"/>
      <family val="0"/>
      <charset val="1"/>
    </font>
    <font>
      <b val="true"/>
      <sz val="11"/>
      <color rgb="FFFFFFFF"/>
      <name val="Calibri"/>
      <family val="0"/>
      <charset val="1"/>
    </font>
    <font>
      <b val="true"/>
      <sz val="12"/>
      <color rgb="FFFFFFFF"/>
      <name val="Calibri"/>
      <family val="0"/>
      <charset val="1"/>
    </font>
    <font>
      <b val="true"/>
      <sz val="11"/>
      <color rgb="FF12284F"/>
      <name val="Calibri"/>
      <family val="0"/>
      <charset val="1"/>
    </font>
    <font>
      <sz val="10.5"/>
      <color rgb="FF12161D"/>
      <name val="Calibri"/>
      <family val="0"/>
      <charset val="1"/>
    </font>
    <font>
      <b val="true"/>
      <sz val="9.5"/>
      <color rgb="FF1F4FD8"/>
      <name val="Calibri"/>
      <family val="0"/>
      <charset val="1"/>
    </font>
    <font>
      <b val="true"/>
      <sz val="9"/>
      <color rgb="FF78808F"/>
      <name val="Calibri"/>
      <family val="0"/>
      <charset val="1"/>
    </font>
    <font>
      <b val="true"/>
      <sz val="17"/>
      <color rgb="FF12284F"/>
      <name val="Calibri"/>
      <family val="0"/>
      <charset val="1"/>
    </font>
    <font>
      <b val="true"/>
      <sz val="15"/>
      <color rgb="FF12284F"/>
      <name val="Calibri"/>
      <family val="0"/>
      <charset val="1"/>
    </font>
    <font>
      <b val="true"/>
      <sz val="15"/>
      <color rgb="FFC0392B"/>
      <name val="Calibri"/>
      <family val="0"/>
      <charset val="1"/>
    </font>
    <font>
      <b val="true"/>
      <sz val="17"/>
      <color rgb="FFC0392B"/>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9">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right/>
      <top/>
      <bottom style="thin">
        <color rgb="FFE9ECF1"/>
      </bottom>
      <diagonal/>
    </border>
    <border diagonalUp="false" diagonalDown="false">
      <left style="thin">
        <color rgb="FFD8DCE4"/>
      </left>
      <right/>
      <top style="thin">
        <color rgb="FFD8DCE4"/>
      </top>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5" fontId="8" fillId="2" borderId="3" xfId="0" applyFont="true" applyBorder="true" applyAlignment="true" applyProtection="true">
      <alignment horizontal="left" vertical="center" textRotation="0" wrapText="false" indent="0" shrinkToFit="false"/>
      <protection locked="false" hidden="false"/>
    </xf>
    <xf numFmtId="166" fontId="8" fillId="2" borderId="3" xfId="0" applyFont="true" applyBorder="true" applyAlignment="true" applyProtection="true">
      <alignment horizontal="right" vertical="center" textRotation="0" wrapText="false" indent="0" shrinkToFit="false"/>
      <protection locked="false" hidden="false"/>
    </xf>
    <xf numFmtId="167" fontId="9" fillId="4" borderId="4" xfId="0" applyFont="true" applyBorder="true" applyAlignment="true" applyProtection="false">
      <alignment horizontal="right" vertical="center" textRotation="0" wrapText="false" indent="0" shrinkToFit="false"/>
      <protection locked="true" hidden="false"/>
    </xf>
    <xf numFmtId="166" fontId="9" fillId="4" borderId="4" xfId="0" applyFont="true" applyBorder="true" applyAlignment="true" applyProtection="false">
      <alignment horizontal="right" vertical="center" textRotation="0" wrapText="false" indent="0" shrinkToFit="false"/>
      <protection locked="true" hidden="false"/>
    </xf>
    <xf numFmtId="168" fontId="8" fillId="2" borderId="3" xfId="0" applyFont="true" applyBorder="true" applyAlignment="true" applyProtection="true">
      <alignment horizontal="right" vertical="center" textRotation="0" wrapText="false" indent="0" shrinkToFit="false"/>
      <protection locked="false" hidden="false"/>
    </xf>
    <xf numFmtId="169" fontId="9" fillId="4" borderId="4" xfId="0" applyFont="true" applyBorder="true" applyAlignment="true" applyProtection="false">
      <alignment horizontal="right" vertical="center" textRotation="0" wrapText="false" indent="0" shrinkToFit="false"/>
      <protection locked="true" hidden="false"/>
    </xf>
    <xf numFmtId="164" fontId="10" fillId="3" borderId="2" xfId="0" applyFont="true" applyBorder="true" applyAlignment="true" applyProtection="false">
      <alignment horizontal="right" vertical="center" textRotation="0" wrapText="false" indent="0" shrinkToFit="false"/>
      <protection locked="true" hidden="false"/>
    </xf>
    <xf numFmtId="166" fontId="11" fillId="3" borderId="4" xfId="0" applyFont="true" applyBorder="true" applyAlignment="true" applyProtection="false">
      <alignment horizontal="right" vertical="center" textRotation="0" wrapText="false" indent="0" shrinkToFit="false"/>
      <protection locked="true" hidden="false"/>
    </xf>
    <xf numFmtId="167" fontId="11" fillId="3" borderId="4" xfId="0" applyFont="true" applyBorder="true" applyAlignment="true" applyProtection="false">
      <alignment horizontal="right" vertical="center" textRotation="0" wrapText="false" indent="0" shrinkToFit="false"/>
      <protection locked="true" hidden="false"/>
    </xf>
    <xf numFmtId="168" fontId="11" fillId="3" borderId="4" xfId="0" applyFont="true" applyBorder="true" applyAlignment="true" applyProtection="false">
      <alignment horizontal="right" vertical="center" textRotation="0" wrapText="false" indent="0" shrinkToFit="false"/>
      <protection locked="true" hidden="false"/>
    </xf>
    <xf numFmtId="169" fontId="11" fillId="3" borderId="4" xfId="0" applyFont="true" applyBorder="true" applyAlignment="true" applyProtection="false">
      <alignment horizontal="right" vertical="center" textRotation="0" wrapText="false" indent="0" shrinkToFit="false"/>
      <protection locked="true" hidden="false"/>
    </xf>
    <xf numFmtId="164" fontId="12" fillId="0" borderId="5" xfId="0" applyFont="true" applyBorder="true" applyAlignment="true" applyProtection="false">
      <alignment horizontal="right" vertical="center" textRotation="0" wrapText="false" indent="0" shrinkToFit="false"/>
      <protection locked="true" hidden="false"/>
    </xf>
    <xf numFmtId="167" fontId="12" fillId="4" borderId="4" xfId="0" applyFont="true" applyBorder="true" applyAlignment="true" applyProtection="false">
      <alignment horizontal="right" vertical="center" textRotation="0" wrapText="false" indent="0" shrinkToFit="false"/>
      <protection locked="true" hidden="false"/>
    </xf>
    <xf numFmtId="164" fontId="13" fillId="0" borderId="6" xfId="0" applyFont="true" applyBorder="true" applyAlignment="true" applyProtection="false">
      <alignment horizontal="left" vertical="center" textRotation="0" wrapText="true" indent="1" shrinkToFit="false"/>
      <protection locked="true" hidden="false"/>
    </xf>
    <xf numFmtId="169" fontId="8" fillId="2" borderId="3" xfId="0" applyFont="true" applyBorder="true" applyAlignment="true" applyProtection="true">
      <alignment horizontal="right" vertical="center" textRotation="0" wrapText="false" indent="0" shrinkToFit="false"/>
      <protection locked="false" hidden="false"/>
    </xf>
    <xf numFmtId="164" fontId="12" fillId="0" borderId="5" xfId="0" applyFont="true" applyBorder="true" applyAlignment="true" applyProtection="false">
      <alignment horizontal="right" vertical="center" textRotation="0" wrapText="true" indent="0" shrinkToFit="false"/>
      <protection locked="true" hidden="false"/>
    </xf>
    <xf numFmtId="170" fontId="12" fillId="4" borderId="4" xfId="0" applyFont="true" applyBorder="true" applyAlignment="true" applyProtection="false">
      <alignment horizontal="right" vertical="center" textRotation="0" wrapText="false" indent="0" shrinkToFit="false"/>
      <protection locked="true" hidden="false"/>
    </xf>
    <xf numFmtId="164" fontId="14" fillId="0" borderId="0" xfId="0" applyFont="true" applyBorder="false" applyAlignment="true" applyProtection="false">
      <alignment horizontal="left" vertical="center" textRotation="0" wrapText="false" indent="0" shrinkToFit="false"/>
      <protection locked="true" hidden="false"/>
    </xf>
    <xf numFmtId="165" fontId="9" fillId="4" borderId="4" xfId="0" applyFont="true" applyBorder="true" applyAlignment="true" applyProtection="false">
      <alignment horizontal="left" vertical="center" textRotation="0" wrapText="false" indent="0" shrinkToFit="false"/>
      <protection locked="true" hidden="false"/>
    </xf>
    <xf numFmtId="171" fontId="8" fillId="2" borderId="3" xfId="0" applyFont="true" applyBorder="true" applyAlignment="true" applyProtection="true">
      <alignment horizontal="right" vertical="center" textRotation="0" wrapText="false" indent="0" shrinkToFit="false"/>
      <protection locked="false" hidden="false"/>
    </xf>
    <xf numFmtId="166" fontId="12" fillId="4" borderId="4" xfId="0" applyFont="true" applyBorder="true" applyAlignment="true" applyProtection="false">
      <alignment horizontal="right" vertical="center" textRotation="0" wrapText="false" indent="0" shrinkToFit="false"/>
      <protection locked="true" hidden="false"/>
    </xf>
    <xf numFmtId="164" fontId="10" fillId="3" borderId="2" xfId="0" applyFont="true" applyBorder="true" applyAlignment="true" applyProtection="false">
      <alignment horizontal="right" vertical="center" textRotation="0" wrapText="true" indent="0" shrinkToFit="false"/>
      <protection locked="true" hidden="false"/>
    </xf>
    <xf numFmtId="171" fontId="11" fillId="3" borderId="4" xfId="0" applyFont="true" applyBorder="true" applyAlignment="true" applyProtection="false">
      <alignment horizontal="right" vertical="center" textRotation="0" wrapText="fals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7" fontId="16" fillId="4" borderId="8" xfId="0" applyFont="true" applyBorder="true" applyAlignment="true" applyProtection="false">
      <alignment horizontal="center" vertical="center" textRotation="0" wrapText="false" indent="0" shrinkToFit="false"/>
      <protection locked="true" hidden="false"/>
    </xf>
    <xf numFmtId="166" fontId="17" fillId="4" borderId="8" xfId="0" applyFont="true" applyBorder="true" applyAlignment="true" applyProtection="false">
      <alignment horizontal="center" vertical="center" textRotation="0" wrapText="false" indent="0" shrinkToFit="false"/>
      <protection locked="true" hidden="false"/>
    </xf>
    <xf numFmtId="166" fontId="18" fillId="4" borderId="8" xfId="0" applyFont="true" applyBorder="true" applyAlignment="true" applyProtection="false">
      <alignment horizontal="center" vertical="center" textRotation="0" wrapText="false" indent="0" shrinkToFit="false"/>
      <protection locked="true" hidden="false"/>
    </xf>
    <xf numFmtId="170" fontId="19" fillId="4" borderId="8" xfId="0" applyFont="true" applyBorder="true" applyAlignment="true" applyProtection="false">
      <alignment horizontal="center" vertical="center" textRotation="0" wrapText="false" indent="0" shrinkToFit="false"/>
      <protection locked="true" hidden="false"/>
    </xf>
    <xf numFmtId="164" fontId="22" fillId="5" borderId="0" xfId="0" applyFont="true" applyBorder="true" applyAlignment="true" applyProtection="false">
      <alignment horizontal="left" vertical="center" textRotation="0" wrapText="false" indent="0" shrinkToFit="false"/>
      <protection locked="true" hidden="false"/>
    </xf>
    <xf numFmtId="164" fontId="23"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4" fillId="0" borderId="0" xfId="0" applyFont="true" applyBorder="false" applyAlignment="true" applyProtection="false">
      <alignment horizontal="left" vertical="center" textRotation="0" wrapText="false" indent="0" shrinkToFit="false"/>
      <protection locked="true" hidden="false"/>
    </xf>
    <xf numFmtId="164" fontId="25" fillId="6" borderId="0" xfId="0" applyFont="true" applyBorder="true" applyAlignment="true" applyProtection="false">
      <alignment horizontal="left" vertical="top" textRotation="0" wrapText="true" indent="0" shrinkToFit="false"/>
      <protection locked="true" hidden="false"/>
    </xf>
    <xf numFmtId="164" fontId="26" fillId="2" borderId="0" xfId="0" applyFont="true" applyBorder="true" applyAlignment="true" applyProtection="false">
      <alignment horizontal="left" vertical="center" textRotation="0" wrapText="false" indent="0" shrinkToFit="false"/>
      <protection locked="true" hidden="false"/>
    </xf>
    <xf numFmtId="164" fontId="27" fillId="4" borderId="0" xfId="0" applyFont="true" applyBorder="true" applyAlignment="true" applyProtection="false">
      <alignment horizontal="left" vertical="center" textRotation="0" wrapText="false" indent="0" shrinkToFit="false"/>
      <protection locked="true" hidden="false"/>
    </xf>
    <xf numFmtId="164" fontId="28"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1B6349"/>
      </font>
      <fill>
        <patternFill>
          <bgColor rgb="FFE6F4EE"/>
        </patternFill>
      </fill>
    </dxf>
    <dxf>
      <font>
        <name val="Calibri"/>
        <charset val="1"/>
        <family val="0"/>
        <b val="1"/>
        <color rgb="FFC0392B"/>
      </font>
      <fill>
        <patternFill>
          <bgColor rgb="FFFCE9E6"/>
        </patternFill>
      </fill>
    </dxf>
  </dxf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C0504D"/>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C5462"/>
      <rgbColor rgb="FF878787"/>
      <rgbColor rgb="FF12284F"/>
      <rgbColor rgb="FF4F81BD"/>
      <rgbColor rgb="FF12161D"/>
      <rgbColor rgb="FF333300"/>
      <rgbColor rgb="FFC039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 que factura cada línea y lo que aporta</a:t>
            </a:r>
          </a:p>
        </c:rich>
      </c:tx>
      <c:overlay val="0"/>
      <c:spPr>
        <a:noFill/>
        <a:ln w="0">
          <a:noFill/>
        </a:ln>
      </c:spPr>
    </c:title>
    <c:autoTitleDeleted val="0"/>
    <c:plotArea>
      <c:barChart>
        <c:barDir val="bar"/>
        <c:grouping val="clustered"/>
        <c:varyColors val="0"/>
        <c:ser>
          <c:idx val="0"/>
          <c:order val="0"/>
          <c:tx>
            <c:strRef>
              <c:f>Plantilla!C23</c:f>
              <c:strCache>
                <c:ptCount val="1"/>
                <c:pt idx="0">
                  <c:v>Lo que
factura hoy</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Plantilla!$B$24:$B$29</c:f>
              <c:strCache>
                <c:ptCount val="6"/>
                <c:pt idx="0">
                  <c:v/>
                </c:pt>
                <c:pt idx="1">
                  <c:v/>
                </c:pt>
                <c:pt idx="2">
                  <c:v/>
                </c:pt>
                <c:pt idx="3">
                  <c:v/>
                </c:pt>
                <c:pt idx="4">
                  <c:v/>
                </c:pt>
                <c:pt idx="5">
                  <c:v/>
                </c:pt>
              </c:strCache>
            </c:strRef>
          </c:cat>
          <c:val>
            <c:numRef>
              <c:f>Plantilla!$C$24:$C$29</c:f>
              <c:numCache>
                <c:formatCode>General</c:formatCode>
                <c:ptCount val="6"/>
              </c:numCache>
            </c:numRef>
          </c:val>
        </c:ser>
        <c:ser>
          <c:idx val="1"/>
          <c:order val="1"/>
          <c:tx>
            <c:strRef>
              <c:f>Plantilla!D23</c:f>
              <c:strCache>
                <c:ptCount val="1"/>
                <c:pt idx="0">
                  <c:v>Lo que
aporta hoy</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Plantilla!$B$24:$B$29</c:f>
              <c:strCache>
                <c:ptCount val="6"/>
                <c:pt idx="0">
                  <c:v/>
                </c:pt>
                <c:pt idx="1">
                  <c:v/>
                </c:pt>
                <c:pt idx="2">
                  <c:v/>
                </c:pt>
                <c:pt idx="3">
                  <c:v/>
                </c:pt>
                <c:pt idx="4">
                  <c:v/>
                </c:pt>
                <c:pt idx="5">
                  <c:v/>
                </c:pt>
              </c:strCache>
            </c:strRef>
          </c:cat>
          <c:val>
            <c:numRef>
              <c:f>Plantilla!$D$24:$D$29</c:f>
              <c:numCache>
                <c:formatCode>General</c:formatCode>
                <c:ptCount val="6"/>
              </c:numCache>
            </c:numRef>
          </c:val>
        </c:ser>
        <c:gapWidth val="150"/>
        <c:overlap val="0"/>
        <c:axId val="81492373"/>
        <c:axId val="23336767"/>
      </c:barChart>
      <c:catAx>
        <c:axId val="8149237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3336767"/>
        <c:crosses val="autoZero"/>
        <c:auto val="1"/>
        <c:lblAlgn val="ctr"/>
        <c:lblOffset val="100"/>
        <c:noMultiLvlLbl val="0"/>
      </c:catAx>
      <c:valAx>
        <c:axId val="23336767"/>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1492373"/>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Lo que factura cada línea y lo que aporta</a:t>
            </a:r>
          </a:p>
        </c:rich>
      </c:tx>
      <c:overlay val="0"/>
      <c:spPr>
        <a:noFill/>
        <a:ln w="0">
          <a:noFill/>
        </a:ln>
      </c:spPr>
    </c:title>
    <c:autoTitleDeleted val="0"/>
    <c:plotArea>
      <c:barChart>
        <c:barDir val="bar"/>
        <c:grouping val="clustered"/>
        <c:varyColors val="0"/>
        <c:ser>
          <c:idx val="0"/>
          <c:order val="0"/>
          <c:tx>
            <c:strRef>
              <c:f>Ejemplo!C23</c:f>
              <c:strCache>
                <c:ptCount val="1"/>
                <c:pt idx="0">
                  <c:v>Lo que
factura hoy</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Ejemplo!$B$24:$B$29</c:f>
              <c:strCache>
                <c:ptCount val="6"/>
                <c:pt idx="0">
                  <c:v>Obra nueva</c:v>
                </c:pt>
                <c:pt idx="1">
                  <c:v>Reformas y averías</c:v>
                </c:pt>
                <c:pt idx="2">
                  <c:v>Mantenimiento</c:v>
                </c:pt>
                <c:pt idx="3">
                  <c:v/>
                </c:pt>
                <c:pt idx="4">
                  <c:v/>
                </c:pt>
                <c:pt idx="5">
                  <c:v/>
                </c:pt>
              </c:strCache>
            </c:strRef>
          </c:cat>
          <c:val>
            <c:numRef>
              <c:f>Ejemplo!$C$24:$C$29</c:f>
              <c:numCache>
                <c:formatCode>#,##0" €";[RED]\-#,##0" €"</c:formatCode>
                <c:ptCount val="6"/>
                <c:pt idx="0">
                  <c:v>840000</c:v>
                </c:pt>
                <c:pt idx="1">
                  <c:v>560000</c:v>
                </c:pt>
                <c:pt idx="2">
                  <c:v>280000</c:v>
                </c:pt>
              </c:numCache>
            </c:numRef>
          </c:val>
        </c:ser>
        <c:ser>
          <c:idx val="1"/>
          <c:order val="1"/>
          <c:tx>
            <c:strRef>
              <c:f>Ejemplo!D23</c:f>
              <c:strCache>
                <c:ptCount val="1"/>
                <c:pt idx="0">
                  <c:v>Lo que
aporta hoy</c:v>
                </c:pt>
              </c:strCache>
            </c:strRef>
          </c:tx>
          <c:spPr>
            <a:solidFill>
              <a:srgbClr val="c0504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Ejemplo!$B$24:$B$29</c:f>
              <c:strCache>
                <c:ptCount val="6"/>
                <c:pt idx="0">
                  <c:v>Obra nueva</c:v>
                </c:pt>
                <c:pt idx="1">
                  <c:v>Reformas y averías</c:v>
                </c:pt>
                <c:pt idx="2">
                  <c:v>Mantenimiento</c:v>
                </c:pt>
                <c:pt idx="3">
                  <c:v/>
                </c:pt>
                <c:pt idx="4">
                  <c:v/>
                </c:pt>
                <c:pt idx="5">
                  <c:v/>
                </c:pt>
              </c:strCache>
            </c:strRef>
          </c:cat>
          <c:val>
            <c:numRef>
              <c:f>Ejemplo!$D$24:$D$29</c:f>
              <c:numCache>
                <c:formatCode>#,##0" €";[RED]\-#,##0" €"</c:formatCode>
                <c:ptCount val="6"/>
                <c:pt idx="0">
                  <c:v>252000</c:v>
                </c:pt>
                <c:pt idx="1">
                  <c:v>322000</c:v>
                </c:pt>
                <c:pt idx="2">
                  <c:v>182000</c:v>
                </c:pt>
              </c:numCache>
            </c:numRef>
          </c:val>
        </c:ser>
        <c:gapWidth val="150"/>
        <c:overlap val="0"/>
        <c:axId val="36105507"/>
        <c:axId val="42073841"/>
      </c:barChart>
      <c:catAx>
        <c:axId val="3610550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2073841"/>
        <c:crosses val="autoZero"/>
        <c:auto val="1"/>
        <c:lblAlgn val="ctr"/>
        <c:lblOffset val="100"/>
        <c:noMultiLvlLbl val="0"/>
      </c:catAx>
      <c:valAx>
        <c:axId val="42073841"/>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6105507"/>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36</xdr:row>
      <xdr:rowOff>0</xdr:rowOff>
    </xdr:from>
    <xdr:to>
      <xdr:col>9</xdr:col>
      <xdr:colOff>236520</xdr:colOff>
      <xdr:row>53</xdr:row>
      <xdr:rowOff>1080</xdr:rowOff>
    </xdr:to>
    <xdr:graphicFrame>
      <xdr:nvGraphicFramePr>
        <xdr:cNvPr id="0" name="Chart 1"/>
        <xdr:cNvGraphicFramePr/>
      </xdr:nvGraphicFramePr>
      <xdr:xfrm>
        <a:off x="154800" y="1016316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36</xdr:row>
      <xdr:rowOff>0</xdr:rowOff>
    </xdr:from>
    <xdr:to>
      <xdr:col>9</xdr:col>
      <xdr:colOff>236520</xdr:colOff>
      <xdr:row>53</xdr:row>
      <xdr:rowOff>1080</xdr:rowOff>
    </xdr:to>
    <xdr:graphicFrame>
      <xdr:nvGraphicFramePr>
        <xdr:cNvPr id="1" name="Chart 1"/>
        <xdr:cNvGraphicFramePr/>
      </xdr:nvGraphicFramePr>
      <xdr:xfrm>
        <a:off x="154800" y="1016316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M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2"/>
    <col collapsed="false" customWidth="true" hidden="false" outlineLevel="0" max="4" min="3" style="0" width="13"/>
    <col collapsed="false" customWidth="true" hidden="false" outlineLevel="0" max="5" min="5" style="0" width="11"/>
    <col collapsed="false" customWidth="true" hidden="false" outlineLevel="0" max="8" min="6" style="0" width="13"/>
    <col collapsed="false" customWidth="true" hidden="false" outlineLevel="0" max="12" min="9" style="0" width="11"/>
    <col collapsed="false" customWidth="true" hidden="false" outlineLevel="0" max="13" min="13" style="0" width="13"/>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c r="H4" s="3"/>
      <c r="I4" s="3"/>
      <c r="J4" s="3"/>
      <c r="K4" s="3"/>
      <c r="L4" s="3"/>
      <c r="M4" s="3"/>
    </row>
    <row r="5" customFormat="false" ht="9.75" hidden="false" customHeight="true" outlineLevel="0" collapsed="false"/>
    <row r="7" customFormat="false" ht="43.5" hidden="false" customHeight="true" outlineLevel="0" collapsed="false">
      <c r="B7" s="4" t="s">
        <v>3</v>
      </c>
      <c r="C7" s="5" t="s">
        <v>4</v>
      </c>
      <c r="D7" s="5" t="s">
        <v>5</v>
      </c>
      <c r="E7" s="5" t="s">
        <v>6</v>
      </c>
      <c r="F7" s="5" t="s">
        <v>7</v>
      </c>
      <c r="G7" s="5" t="s">
        <v>8</v>
      </c>
      <c r="H7" s="5" t="s">
        <v>9</v>
      </c>
      <c r="I7" s="5" t="s">
        <v>10</v>
      </c>
      <c r="J7" s="5" t="s">
        <v>11</v>
      </c>
      <c r="K7" s="5" t="s">
        <v>12</v>
      </c>
      <c r="L7" s="5" t="s">
        <v>13</v>
      </c>
      <c r="M7" s="5" t="s">
        <v>14</v>
      </c>
    </row>
    <row r="8" customFormat="false" ht="18.75" hidden="false" customHeight="true" outlineLevel="0" collapsed="false">
      <c r="B8" s="6"/>
      <c r="C8" s="7"/>
      <c r="D8" s="7"/>
      <c r="E8" s="8" t="str">
        <f aca="false">IF(OR(C8="",D8="",C8=0),"",(C8-D8)/C8)</f>
        <v/>
      </c>
      <c r="F8" s="7"/>
      <c r="G8" s="7"/>
      <c r="H8" s="9" t="str">
        <f aca="false">IF(OR(F8="",G8=""),"",F8-G8)</f>
        <v/>
      </c>
      <c r="I8" s="8" t="str">
        <f aca="false">IF(OR(H8="",F8="",F8=0),"",H8/F8)</f>
        <v/>
      </c>
      <c r="J8" s="8" t="str">
        <f aca="false">IF(OR(F8="",F14="",F14=0),"",F8/F14)</f>
        <v/>
      </c>
      <c r="K8" s="8" t="str">
        <f aca="false">IF(OR(H8="",H14="",H14=0),"",H8/H14)</f>
        <v/>
      </c>
      <c r="L8" s="10"/>
      <c r="M8" s="11" t="str">
        <f aca="false">IF(OR(H8="",L8="",L8=0),"",H8/L8)</f>
        <v/>
      </c>
    </row>
    <row r="9" customFormat="false" ht="18.75" hidden="false" customHeight="true" outlineLevel="0" collapsed="false">
      <c r="B9" s="6"/>
      <c r="C9" s="7"/>
      <c r="D9" s="7"/>
      <c r="E9" s="8" t="str">
        <f aca="false">IF(OR(C9="",D9="",C9=0),"",(C9-D9)/C9)</f>
        <v/>
      </c>
      <c r="F9" s="7"/>
      <c r="G9" s="7"/>
      <c r="H9" s="9" t="str">
        <f aca="false">IF(OR(F9="",G9=""),"",F9-G9)</f>
        <v/>
      </c>
      <c r="I9" s="8" t="str">
        <f aca="false">IF(OR(H9="",F9="",F9=0),"",H9/F9)</f>
        <v/>
      </c>
      <c r="J9" s="8" t="str">
        <f aca="false">IF(OR(F9="",F14="",F14=0),"",F9/F14)</f>
        <v/>
      </c>
      <c r="K9" s="8" t="str">
        <f aca="false">IF(OR(H9="",H14="",H14=0),"",H9/H14)</f>
        <v/>
      </c>
      <c r="L9" s="10"/>
      <c r="M9" s="11" t="str">
        <f aca="false">IF(OR(H9="",L9="",L9=0),"",H9/L9)</f>
        <v/>
      </c>
    </row>
    <row r="10" customFormat="false" ht="18.75" hidden="false" customHeight="true" outlineLevel="0" collapsed="false">
      <c r="B10" s="6"/>
      <c r="C10" s="7"/>
      <c r="D10" s="7"/>
      <c r="E10" s="8" t="str">
        <f aca="false">IF(OR(C10="",D10="",C10=0),"",(C10-D10)/C10)</f>
        <v/>
      </c>
      <c r="F10" s="7"/>
      <c r="G10" s="7"/>
      <c r="H10" s="9" t="str">
        <f aca="false">IF(OR(F10="",G10=""),"",F10-G10)</f>
        <v/>
      </c>
      <c r="I10" s="8" t="str">
        <f aca="false">IF(OR(H10="",F10="",F10=0),"",H10/F10)</f>
        <v/>
      </c>
      <c r="J10" s="8" t="str">
        <f aca="false">IF(OR(F10="",F14="",F14=0),"",F10/F14)</f>
        <v/>
      </c>
      <c r="K10" s="8" t="str">
        <f aca="false">IF(OR(H10="",H14="",H14=0),"",H10/H14)</f>
        <v/>
      </c>
      <c r="L10" s="10"/>
      <c r="M10" s="11" t="str">
        <f aca="false">IF(OR(H10="",L10="",L10=0),"",H10/L10)</f>
        <v/>
      </c>
    </row>
    <row r="11" customFormat="false" ht="18.75" hidden="false" customHeight="true" outlineLevel="0" collapsed="false">
      <c r="B11" s="6"/>
      <c r="C11" s="7"/>
      <c r="D11" s="7"/>
      <c r="E11" s="8" t="str">
        <f aca="false">IF(OR(C11="",D11="",C11=0),"",(C11-D11)/C11)</f>
        <v/>
      </c>
      <c r="F11" s="7"/>
      <c r="G11" s="7"/>
      <c r="H11" s="9" t="str">
        <f aca="false">IF(OR(F11="",G11=""),"",F11-G11)</f>
        <v/>
      </c>
      <c r="I11" s="8" t="str">
        <f aca="false">IF(OR(H11="",F11="",F11=0),"",H11/F11)</f>
        <v/>
      </c>
      <c r="J11" s="8" t="str">
        <f aca="false">IF(OR(F11="",F14="",F14=0),"",F11/F14)</f>
        <v/>
      </c>
      <c r="K11" s="8" t="str">
        <f aca="false">IF(OR(H11="",H14="",H14=0),"",H11/H14)</f>
        <v/>
      </c>
      <c r="L11" s="10"/>
      <c r="M11" s="11" t="str">
        <f aca="false">IF(OR(H11="",L11="",L11=0),"",H11/L11)</f>
        <v/>
      </c>
    </row>
    <row r="12" customFormat="false" ht="18.75" hidden="false" customHeight="true" outlineLevel="0" collapsed="false">
      <c r="B12" s="6"/>
      <c r="C12" s="7"/>
      <c r="D12" s="7"/>
      <c r="E12" s="8" t="str">
        <f aca="false">IF(OR(C12="",D12="",C12=0),"",(C12-D12)/C12)</f>
        <v/>
      </c>
      <c r="F12" s="7"/>
      <c r="G12" s="7"/>
      <c r="H12" s="9" t="str">
        <f aca="false">IF(OR(F12="",G12=""),"",F12-G12)</f>
        <v/>
      </c>
      <c r="I12" s="8" t="str">
        <f aca="false">IF(OR(H12="",F12="",F12=0),"",H12/F12)</f>
        <v/>
      </c>
      <c r="J12" s="8" t="str">
        <f aca="false">IF(OR(F12="",F14="",F14=0),"",F12/F14)</f>
        <v/>
      </c>
      <c r="K12" s="8" t="str">
        <f aca="false">IF(OR(H12="",H14="",H14=0),"",H12/H14)</f>
        <v/>
      </c>
      <c r="L12" s="10"/>
      <c r="M12" s="11" t="str">
        <f aca="false">IF(OR(H12="",L12="",L12=0),"",H12/L12)</f>
        <v/>
      </c>
    </row>
    <row r="13" customFormat="false" ht="18.75" hidden="false" customHeight="true" outlineLevel="0" collapsed="false">
      <c r="B13" s="6"/>
      <c r="C13" s="7"/>
      <c r="D13" s="7"/>
      <c r="E13" s="8" t="str">
        <f aca="false">IF(OR(C13="",D13="",C13=0),"",(C13-D13)/C13)</f>
        <v/>
      </c>
      <c r="F13" s="7"/>
      <c r="G13" s="7"/>
      <c r="H13" s="9" t="str">
        <f aca="false">IF(OR(F13="",G13=""),"",F13-G13)</f>
        <v/>
      </c>
      <c r="I13" s="8" t="str">
        <f aca="false">IF(OR(H13="",F13="",F13=0),"",H13/F13)</f>
        <v/>
      </c>
      <c r="J13" s="8" t="str">
        <f aca="false">IF(OR(F13="",F14="",F14=0),"",F13/F14)</f>
        <v/>
      </c>
      <c r="K13" s="8" t="str">
        <f aca="false">IF(OR(H13="",H14="",H14=0),"",H13/H14)</f>
        <v/>
      </c>
      <c r="L13" s="10"/>
      <c r="M13" s="11" t="str">
        <f aca="false">IF(OR(H13="",L13="",L13=0),"",H13/L13)</f>
        <v/>
      </c>
    </row>
    <row r="14" customFormat="false" ht="19.5" hidden="false" customHeight="true" outlineLevel="0" collapsed="false">
      <c r="B14" s="12" t="s">
        <v>15</v>
      </c>
      <c r="C14" s="13" t="str">
        <f aca="false">IF(COUNT(C8:C13)=0,"",SUM(C8:C13))</f>
        <v/>
      </c>
      <c r="D14" s="13" t="str">
        <f aca="false">IF(COUNT(D8:D13)=0,"",SUM(D8:D13))</f>
        <v/>
      </c>
      <c r="E14" s="14" t="str">
        <f aca="false">IF(OR(C14="",D14="",C14=0),"",(C14-D14)/C14)</f>
        <v/>
      </c>
      <c r="F14" s="13" t="str">
        <f aca="false">IF(COUNT(F8:F13)=0,"",SUM(F8:F13))</f>
        <v/>
      </c>
      <c r="G14" s="13" t="str">
        <f aca="false">IF(COUNT(G8:G13)=0,"",SUM(G8:G13))</f>
        <v/>
      </c>
      <c r="H14" s="13" t="str">
        <f aca="false">IF(OR(F14="",G14=""),"",F14-G14)</f>
        <v/>
      </c>
      <c r="I14" s="14" t="str">
        <f aca="false">IF(OR(H14="",F14="",F14=0),"",H14/F14)</f>
        <v/>
      </c>
      <c r="L14" s="15" t="str">
        <f aca="false">IF(COUNT(L8:L13)=0,"",SUM(L8:L13))</f>
        <v/>
      </c>
      <c r="M14" s="16" t="str">
        <f aca="false">IF(OR(H14="",L14="",L14=0),"",H14/L14)</f>
        <v/>
      </c>
    </row>
    <row r="15" customFormat="false" ht="19.5" hidden="false" customHeight="true" outlineLevel="0" collapsed="false">
      <c r="B15" s="17" t="s">
        <v>16</v>
      </c>
      <c r="I15" s="18" t="str">
        <f aca="false">IF(OR(I14="",E14=""),"",I14-E14)</f>
        <v/>
      </c>
    </row>
    <row r="17" customFormat="false" ht="34.5" hidden="false" customHeight="true" outlineLevel="0" collapsed="false">
      <c r="B17" s="19" t="s">
        <v>17</v>
      </c>
      <c r="C17" s="20"/>
    </row>
    <row r="18" customFormat="false" ht="34.5" hidden="false" customHeight="true" outlineLevel="0" collapsed="false">
      <c r="B18" s="21" t="s">
        <v>18</v>
      </c>
      <c r="C18" s="22" t="str">
        <f aca="false">IF(OR(C17="",COUNT(M8:M13)=0),"",COUNTIF(M8:M13,"&lt;"&amp;C17))</f>
        <v/>
      </c>
    </row>
    <row r="20" customFormat="false" ht="24" hidden="false" customHeight="true" outlineLevel="0" collapsed="false">
      <c r="B20" s="23" t="s">
        <v>19</v>
      </c>
    </row>
    <row r="21" customFormat="false" ht="34.5" hidden="false" customHeight="true" outlineLevel="0" collapsed="false">
      <c r="B21" s="19" t="s">
        <v>20</v>
      </c>
      <c r="C21" s="7"/>
    </row>
    <row r="22" customFormat="false" ht="34.5" hidden="false" customHeight="true" outlineLevel="0" collapsed="false">
      <c r="B22" s="19" t="s">
        <v>21</v>
      </c>
      <c r="C22" s="7"/>
    </row>
    <row r="23" customFormat="false" ht="43.5" hidden="false" customHeight="true" outlineLevel="0" collapsed="false">
      <c r="B23" s="4" t="s">
        <v>22</v>
      </c>
      <c r="C23" s="5" t="s">
        <v>23</v>
      </c>
      <c r="D23" s="5" t="s">
        <v>24</v>
      </c>
      <c r="E23" s="5" t="s">
        <v>25</v>
      </c>
      <c r="F23" s="5" t="s">
        <v>26</v>
      </c>
      <c r="G23" s="5" t="s">
        <v>27</v>
      </c>
      <c r="H23" s="5" t="s">
        <v>28</v>
      </c>
      <c r="I23" s="5" t="s">
        <v>29</v>
      </c>
    </row>
    <row r="24" customFormat="false" ht="18.75" hidden="false" customHeight="true" outlineLevel="0" collapsed="false">
      <c r="B24" s="24" t="str">
        <f aca="false">IF(B8="","",B8)</f>
        <v/>
      </c>
      <c r="C24" s="9" t="str">
        <f aca="false">IF(F8="","",F8)</f>
        <v/>
      </c>
      <c r="D24" s="9" t="str">
        <f aca="false">IF(H8="","",H8)</f>
        <v/>
      </c>
      <c r="E24" s="8" t="str">
        <f aca="false">IF(J8="","",J8)</f>
        <v/>
      </c>
      <c r="F24" s="25"/>
      <c r="G24" s="9" t="str">
        <f aca="false">IF(OR(F24="",C21=""),"",C21*F24/100)</f>
        <v/>
      </c>
      <c r="H24" s="9" t="str">
        <f aca="false">IF(OR(G24="",I8=""),"",G24*I8)</f>
        <v/>
      </c>
      <c r="I24" s="26" t="str">
        <f aca="false">IF(OR(H24="",D24=""),"",H24-D24)</f>
        <v/>
      </c>
    </row>
    <row r="25" customFormat="false" ht="18.75" hidden="false" customHeight="true" outlineLevel="0" collapsed="false">
      <c r="B25" s="24" t="str">
        <f aca="false">IF(B9="","",B9)</f>
        <v/>
      </c>
      <c r="C25" s="9" t="str">
        <f aca="false">IF(F9="","",F9)</f>
        <v/>
      </c>
      <c r="D25" s="9" t="str">
        <f aca="false">IF(H9="","",H9)</f>
        <v/>
      </c>
      <c r="E25" s="8" t="str">
        <f aca="false">IF(J9="","",J9)</f>
        <v/>
      </c>
      <c r="F25" s="25"/>
      <c r="G25" s="9" t="str">
        <f aca="false">IF(OR(F25="",C21=""),"",C21*F25/100)</f>
        <v/>
      </c>
      <c r="H25" s="9" t="str">
        <f aca="false">IF(OR(G25="",I9=""),"",G25*I9)</f>
        <v/>
      </c>
      <c r="I25" s="26" t="str">
        <f aca="false">IF(OR(H25="",D25=""),"",H25-D25)</f>
        <v/>
      </c>
    </row>
    <row r="26" customFormat="false" ht="18.75" hidden="false" customHeight="true" outlineLevel="0" collapsed="false">
      <c r="B26" s="24" t="str">
        <f aca="false">IF(B10="","",B10)</f>
        <v/>
      </c>
      <c r="C26" s="9" t="str">
        <f aca="false">IF(F10="","",F10)</f>
        <v/>
      </c>
      <c r="D26" s="9" t="str">
        <f aca="false">IF(H10="","",H10)</f>
        <v/>
      </c>
      <c r="E26" s="8" t="str">
        <f aca="false">IF(J10="","",J10)</f>
        <v/>
      </c>
      <c r="F26" s="25"/>
      <c r="G26" s="9" t="str">
        <f aca="false">IF(OR(F26="",C21=""),"",C21*F26/100)</f>
        <v/>
      </c>
      <c r="H26" s="9" t="str">
        <f aca="false">IF(OR(G26="",I10=""),"",G26*I10)</f>
        <v/>
      </c>
      <c r="I26" s="26" t="str">
        <f aca="false">IF(OR(H26="",D26=""),"",H26-D26)</f>
        <v/>
      </c>
    </row>
    <row r="27" customFormat="false" ht="18.75" hidden="false" customHeight="true" outlineLevel="0" collapsed="false">
      <c r="B27" s="24" t="str">
        <f aca="false">IF(B11="","",B11)</f>
        <v/>
      </c>
      <c r="C27" s="9" t="str">
        <f aca="false">IF(F11="","",F11)</f>
        <v/>
      </c>
      <c r="D27" s="9" t="str">
        <f aca="false">IF(H11="","",H11)</f>
        <v/>
      </c>
      <c r="E27" s="8" t="str">
        <f aca="false">IF(J11="","",J11)</f>
        <v/>
      </c>
      <c r="F27" s="25"/>
      <c r="G27" s="9" t="str">
        <f aca="false">IF(OR(F27="",C21=""),"",C21*F27/100)</f>
        <v/>
      </c>
      <c r="H27" s="9" t="str">
        <f aca="false">IF(OR(G27="",I11=""),"",G27*I11)</f>
        <v/>
      </c>
      <c r="I27" s="26" t="str">
        <f aca="false">IF(OR(H27="",D27=""),"",H27-D27)</f>
        <v/>
      </c>
    </row>
    <row r="28" customFormat="false" ht="18.75" hidden="false" customHeight="true" outlineLevel="0" collapsed="false">
      <c r="B28" s="24" t="str">
        <f aca="false">IF(B12="","",B12)</f>
        <v/>
      </c>
      <c r="C28" s="9" t="str">
        <f aca="false">IF(F12="","",F12)</f>
        <v/>
      </c>
      <c r="D28" s="9" t="str">
        <f aca="false">IF(H12="","",H12)</f>
        <v/>
      </c>
      <c r="E28" s="8" t="str">
        <f aca="false">IF(J12="","",J12)</f>
        <v/>
      </c>
      <c r="F28" s="25"/>
      <c r="G28" s="9" t="str">
        <f aca="false">IF(OR(F28="",C21=""),"",C21*F28/100)</f>
        <v/>
      </c>
      <c r="H28" s="9" t="str">
        <f aca="false">IF(OR(G28="",I12=""),"",G28*I12)</f>
        <v/>
      </c>
      <c r="I28" s="26" t="str">
        <f aca="false">IF(OR(H28="",D28=""),"",H28-D28)</f>
        <v/>
      </c>
    </row>
    <row r="29" customFormat="false" ht="18.75" hidden="false" customHeight="true" outlineLevel="0" collapsed="false">
      <c r="B29" s="24" t="str">
        <f aca="false">IF(B13="","",B13)</f>
        <v/>
      </c>
      <c r="C29" s="9" t="str">
        <f aca="false">IF(F13="","",F13)</f>
        <v/>
      </c>
      <c r="D29" s="9" t="str">
        <f aca="false">IF(H13="","",H13)</f>
        <v/>
      </c>
      <c r="E29" s="8" t="str">
        <f aca="false">IF(J13="","",J13)</f>
        <v/>
      </c>
      <c r="F29" s="25"/>
      <c r="G29" s="9" t="str">
        <f aca="false">IF(OR(F29="",C21=""),"",C21*F29/100)</f>
        <v/>
      </c>
      <c r="H29" s="9" t="str">
        <f aca="false">IF(OR(G29="",I13=""),"",G29*I13)</f>
        <v/>
      </c>
      <c r="I29" s="26" t="str">
        <f aca="false">IF(OR(H29="",D29=""),"",H29-D29)</f>
        <v/>
      </c>
    </row>
    <row r="30" customFormat="false" ht="34.5" hidden="false" customHeight="true" outlineLevel="0" collapsed="false">
      <c r="B30" s="27" t="s">
        <v>30</v>
      </c>
      <c r="C30" s="13" t="str">
        <f aca="false">IF(COUNT(C24:C29)=0,"",SUM(C24:C29))</f>
        <v/>
      </c>
      <c r="D30" s="13" t="str">
        <f aca="false">IF(COUNT(D24:D29)=0,"",SUM(D24:D29))</f>
        <v/>
      </c>
      <c r="F30" s="28" t="str">
        <f aca="false">IF(COUNT(F24:F29)=0,"",SUM(F24:F29))</f>
        <v/>
      </c>
      <c r="G30" s="13" t="str">
        <f aca="false">IF(COUNT(G24:G29)=0,"",SUM(G24:G29))</f>
        <v/>
      </c>
      <c r="H30" s="13" t="str">
        <f aca="false">IF(COUNT(H24:H29)=0,"",SUM(H24:H29))</f>
        <v/>
      </c>
      <c r="I30" s="13" t="str">
        <f aca="false">IF(OR(H30="",D30=""),"",H30-D30)</f>
        <v/>
      </c>
    </row>
    <row r="31" customFormat="false" ht="34.5" hidden="false" customHeight="true" outlineLevel="0" collapsed="false">
      <c r="B31" s="21" t="s">
        <v>31</v>
      </c>
      <c r="D31" s="18" t="str">
        <f aca="false">IF(OR(D30="",C30="",C30=0),"",D30/C30)</f>
        <v/>
      </c>
      <c r="H31" s="18" t="str">
        <f aca="false">IF(OR(H30="",G30="",G30=0),"",H30/G30)</f>
        <v/>
      </c>
    </row>
    <row r="32" customFormat="false" ht="19.5" hidden="false" customHeight="true" outlineLevel="0" collapsed="false">
      <c r="B32" s="12" t="s">
        <v>32</v>
      </c>
      <c r="H32" s="13" t="str">
        <f aca="false">IF(OR(C22="",I30=""),"",C22+I30)</f>
        <v/>
      </c>
      <c r="I32" s="14" t="str">
        <f aca="false">IF(OR(C22="",C22=0,I30=""),"",I30/C22)</f>
        <v/>
      </c>
    </row>
    <row r="34" customFormat="false" ht="15" hidden="false" customHeight="true" outlineLevel="0" collapsed="false">
      <c r="B34" s="29" t="s">
        <v>33</v>
      </c>
      <c r="C34" s="29"/>
      <c r="D34" s="29" t="s">
        <v>34</v>
      </c>
      <c r="E34" s="29"/>
      <c r="F34" s="29" t="s">
        <v>35</v>
      </c>
      <c r="G34" s="29"/>
      <c r="H34" s="29"/>
      <c r="I34" s="29" t="s">
        <v>36</v>
      </c>
      <c r="J34" s="29"/>
    </row>
    <row r="35" customFormat="false" ht="30" hidden="false" customHeight="true" outlineLevel="0" collapsed="false">
      <c r="B35" s="30" t="str">
        <f aca="false">IF(I14="","",I14)</f>
        <v/>
      </c>
      <c r="C35" s="30"/>
      <c r="D35" s="31" t="str">
        <f aca="false">IF(H14="","",H14)</f>
        <v/>
      </c>
      <c r="E35" s="31"/>
      <c r="F35" s="32" t="str">
        <f aca="false">IF(I30="","",I30)</f>
        <v/>
      </c>
      <c r="G35" s="32"/>
      <c r="H35" s="32"/>
      <c r="I35" s="33" t="str">
        <f aca="false">IF(C18="","",C18)</f>
        <v/>
      </c>
      <c r="J35" s="33"/>
    </row>
  </sheetData>
  <sheetProtection sheet="true"/>
  <mergeCells count="9">
    <mergeCell ref="B4:M4"/>
    <mergeCell ref="B34:C34"/>
    <mergeCell ref="D34:E34"/>
    <mergeCell ref="F34:H34"/>
    <mergeCell ref="I34:J34"/>
    <mergeCell ref="B35:C35"/>
    <mergeCell ref="D35:E35"/>
    <mergeCell ref="F35:H35"/>
    <mergeCell ref="I35:J35"/>
  </mergeCells>
  <conditionalFormatting sqref="I15">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conditionalFormatting sqref="I24">
    <cfRule type="cellIs" priority="4" operator="greaterThanOrEqual" aboveAverage="0" equalAverage="0" bottom="0" percent="0" rank="0" text="" dxfId="0">
      <formula>0</formula>
    </cfRule>
    <cfRule type="cellIs" priority="5" operator="lessThan" aboveAverage="0" equalAverage="0" bottom="0" percent="0" rank="0" text="" dxfId="1">
      <formula>0</formula>
    </cfRule>
  </conditionalFormatting>
  <conditionalFormatting sqref="I25">
    <cfRule type="cellIs" priority="6" operator="greaterThanOrEqual" aboveAverage="0" equalAverage="0" bottom="0" percent="0" rank="0" text="" dxfId="0">
      <formula>0</formula>
    </cfRule>
    <cfRule type="cellIs" priority="7" operator="lessThan" aboveAverage="0" equalAverage="0" bottom="0" percent="0" rank="0" text="" dxfId="1">
      <formula>0</formula>
    </cfRule>
  </conditionalFormatting>
  <conditionalFormatting sqref="I26">
    <cfRule type="cellIs" priority="8" operator="greaterThanOrEqual" aboveAverage="0" equalAverage="0" bottom="0" percent="0" rank="0" text="" dxfId="0">
      <formula>0</formula>
    </cfRule>
    <cfRule type="cellIs" priority="9" operator="lessThan" aboveAverage="0" equalAverage="0" bottom="0" percent="0" rank="0" text="" dxfId="1">
      <formula>0</formula>
    </cfRule>
  </conditionalFormatting>
  <conditionalFormatting sqref="I27">
    <cfRule type="cellIs" priority="10" operator="greaterThanOrEqual" aboveAverage="0" equalAverage="0" bottom="0" percent="0" rank="0" text="" dxfId="0">
      <formula>0</formula>
    </cfRule>
    <cfRule type="cellIs" priority="11" operator="lessThan" aboveAverage="0" equalAverage="0" bottom="0" percent="0" rank="0" text="" dxfId="1">
      <formula>0</formula>
    </cfRule>
  </conditionalFormatting>
  <conditionalFormatting sqref="I28">
    <cfRule type="cellIs" priority="12" operator="greaterThanOrEqual" aboveAverage="0" equalAverage="0" bottom="0" percent="0" rank="0" text="" dxfId="0">
      <formula>0</formula>
    </cfRule>
    <cfRule type="cellIs" priority="13" operator="lessThan" aboveAverage="0" equalAverage="0" bottom="0" percent="0" rank="0" text="" dxfId="1">
      <formula>0</formula>
    </cfRule>
  </conditionalFormatting>
  <conditionalFormatting sqref="I29">
    <cfRule type="cellIs" priority="14" operator="greaterThanOrEqual" aboveAverage="0" equalAverage="0" bottom="0" percent="0" rank="0" text="" dxfId="0">
      <formula>0</formula>
    </cfRule>
    <cfRule type="cellIs" priority="15" operator="lessThan" aboveAverage="0" equalAverage="0" bottom="0" percent="0" rank="0" text="" dxfId="1">
      <formula>0</formula>
    </cfRule>
  </conditionalFormatting>
  <conditionalFormatting sqref="I30">
    <cfRule type="cellIs" priority="16" operator="greaterThanOrEqual" aboveAverage="0" equalAverage="0" bottom="0" percent="0" rank="0" text="" dxfId="0">
      <formula>0</formula>
    </cfRule>
    <cfRule type="cellIs" priority="17" operator="lessThan" aboveAverage="0" equalAverage="0" bottom="0" percent="0" rank="0" text="" dxfId="1">
      <formula>0</formula>
    </cfRule>
  </conditionalFormatting>
  <conditionalFormatting sqref="I32">
    <cfRule type="cellIs" priority="18" operator="greaterThanOrEqual" aboveAverage="0" equalAverage="0" bottom="0" percent="0" rank="0" text="" dxfId="0">
      <formula>0</formula>
    </cfRule>
    <cfRule type="cellIs" priority="19" operator="lessThan" aboveAverage="0" equalAverage="0" bottom="0" percent="0" rank="0" text="" dxfId="1">
      <formula>0</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M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2"/>
    <col collapsed="false" customWidth="true" hidden="false" outlineLevel="0" max="4" min="3" style="0" width="13"/>
    <col collapsed="false" customWidth="true" hidden="false" outlineLevel="0" max="5" min="5" style="0" width="11"/>
    <col collapsed="false" customWidth="true" hidden="false" outlineLevel="0" max="8" min="6" style="0" width="13"/>
    <col collapsed="false" customWidth="true" hidden="false" outlineLevel="0" max="12" min="9" style="0" width="11"/>
    <col collapsed="false" customWidth="true" hidden="false" outlineLevel="0" max="13" min="13" style="0" width="13"/>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4" t="s">
        <v>37</v>
      </c>
      <c r="C4" s="34"/>
      <c r="D4" s="34"/>
      <c r="E4" s="34"/>
      <c r="F4" s="34"/>
      <c r="G4" s="34"/>
      <c r="H4" s="34"/>
      <c r="I4" s="34"/>
      <c r="J4" s="34"/>
      <c r="K4" s="34"/>
      <c r="L4" s="34"/>
      <c r="M4" s="34"/>
    </row>
    <row r="5" customFormat="false" ht="9.75" hidden="false" customHeight="true" outlineLevel="0" collapsed="false"/>
    <row r="7" customFormat="false" ht="43.5" hidden="false" customHeight="true" outlineLevel="0" collapsed="false">
      <c r="B7" s="4" t="s">
        <v>3</v>
      </c>
      <c r="C7" s="5" t="s">
        <v>4</v>
      </c>
      <c r="D7" s="5" t="s">
        <v>5</v>
      </c>
      <c r="E7" s="5" t="s">
        <v>6</v>
      </c>
      <c r="F7" s="5" t="s">
        <v>7</v>
      </c>
      <c r="G7" s="5" t="s">
        <v>8</v>
      </c>
      <c r="H7" s="5" t="s">
        <v>9</v>
      </c>
      <c r="I7" s="5" t="s">
        <v>10</v>
      </c>
      <c r="J7" s="5" t="s">
        <v>11</v>
      </c>
      <c r="K7" s="5" t="s">
        <v>12</v>
      </c>
      <c r="L7" s="5" t="s">
        <v>13</v>
      </c>
      <c r="M7" s="5" t="s">
        <v>14</v>
      </c>
    </row>
    <row r="8" customFormat="false" ht="18.75" hidden="false" customHeight="true" outlineLevel="0" collapsed="false">
      <c r="B8" s="6" t="s">
        <v>38</v>
      </c>
      <c r="C8" s="7" t="n">
        <v>590000</v>
      </c>
      <c r="D8" s="7" t="n">
        <v>413000</v>
      </c>
      <c r="E8" s="8" t="n">
        <f aca="false">IF(OR(C8="",D8="",C8=0),"",(C8-D8)/C8)</f>
        <v>0.3</v>
      </c>
      <c r="F8" s="7" t="n">
        <v>840000</v>
      </c>
      <c r="G8" s="7" t="n">
        <v>588000</v>
      </c>
      <c r="H8" s="9" t="n">
        <f aca="false">IF(OR(F8="",G8=""),"",F8-G8)</f>
        <v>252000</v>
      </c>
      <c r="I8" s="8" t="n">
        <f aca="false">IF(OR(H8="",F8="",F8=0),"",H8/F8)</f>
        <v>0.3</v>
      </c>
      <c r="J8" s="8" t="n">
        <f aca="false">IF(OR(F8="",F14="",F14=0),"",F8/F14)</f>
        <v>0.5</v>
      </c>
      <c r="K8" s="8" t="n">
        <f aca="false">IF(OR(H8="",H14="",H14=0),"",H8/H14)</f>
        <v>0.333333333333333</v>
      </c>
      <c r="L8" s="10" t="n">
        <v>6300</v>
      </c>
      <c r="M8" s="11" t="n">
        <f aca="false">IF(OR(H8="",L8="",L8=0),"",H8/L8)</f>
        <v>40</v>
      </c>
    </row>
    <row r="9" customFormat="false" ht="18.75" hidden="false" customHeight="true" outlineLevel="0" collapsed="false">
      <c r="B9" s="6" t="s">
        <v>39</v>
      </c>
      <c r="C9" s="7" t="n">
        <v>480000</v>
      </c>
      <c r="D9" s="7" t="n">
        <v>204000</v>
      </c>
      <c r="E9" s="8" t="n">
        <f aca="false">IF(OR(C9="",D9="",C9=0),"",(C9-D9)/C9)</f>
        <v>0.575</v>
      </c>
      <c r="F9" s="7" t="n">
        <v>560000</v>
      </c>
      <c r="G9" s="7" t="n">
        <v>238000</v>
      </c>
      <c r="H9" s="9" t="n">
        <f aca="false">IF(OR(F9="",G9=""),"",F9-G9)</f>
        <v>322000</v>
      </c>
      <c r="I9" s="8" t="n">
        <f aca="false">IF(OR(H9="",F9="",F9=0),"",H9/F9)</f>
        <v>0.575</v>
      </c>
      <c r="J9" s="8" t="n">
        <f aca="false">IF(OR(F9="",F14="",F14=0),"",F9/F14)</f>
        <v>0.333333333333333</v>
      </c>
      <c r="K9" s="8" t="n">
        <f aca="false">IF(OR(H9="",H14="",H14=0),"",H9/H14)</f>
        <v>0.425925925925926</v>
      </c>
      <c r="L9" s="10" t="n">
        <v>4600</v>
      </c>
      <c r="M9" s="11" t="n">
        <f aca="false">IF(OR(H9="",L9="",L9=0),"",H9/L9)</f>
        <v>70</v>
      </c>
    </row>
    <row r="10" customFormat="false" ht="18.75" hidden="false" customHeight="true" outlineLevel="0" collapsed="false">
      <c r="B10" s="6" t="s">
        <v>40</v>
      </c>
      <c r="C10" s="7" t="n">
        <v>240000</v>
      </c>
      <c r="D10" s="7" t="n">
        <v>84000</v>
      </c>
      <c r="E10" s="8" t="n">
        <f aca="false">IF(OR(C10="",D10="",C10=0),"",(C10-D10)/C10)</f>
        <v>0.65</v>
      </c>
      <c r="F10" s="7" t="n">
        <v>280000</v>
      </c>
      <c r="G10" s="7" t="n">
        <v>98000</v>
      </c>
      <c r="H10" s="9" t="n">
        <f aca="false">IF(OR(F10="",G10=""),"",F10-G10)</f>
        <v>182000</v>
      </c>
      <c r="I10" s="8" t="n">
        <f aca="false">IF(OR(H10="",F10="",F10=0),"",H10/F10)</f>
        <v>0.65</v>
      </c>
      <c r="J10" s="8" t="n">
        <f aca="false">IF(OR(F10="",F14="",F14=0),"",F10/F14)</f>
        <v>0.166666666666667</v>
      </c>
      <c r="K10" s="8" t="n">
        <f aca="false">IF(OR(H10="",H14="",H14=0),"",H10/H14)</f>
        <v>0.240740740740741</v>
      </c>
      <c r="L10" s="10" t="n">
        <v>1700</v>
      </c>
      <c r="M10" s="11" t="n">
        <f aca="false">IF(OR(H10="",L10="",L10=0),"",H10/L10)</f>
        <v>107.058823529412</v>
      </c>
    </row>
    <row r="11" customFormat="false" ht="18.75" hidden="false" customHeight="true" outlineLevel="0" collapsed="false">
      <c r="B11" s="6"/>
      <c r="C11" s="7"/>
      <c r="D11" s="7"/>
      <c r="E11" s="8" t="str">
        <f aca="false">IF(OR(C11="",D11="",C11=0),"",(C11-D11)/C11)</f>
        <v/>
      </c>
      <c r="F11" s="7"/>
      <c r="G11" s="7"/>
      <c r="H11" s="9" t="str">
        <f aca="false">IF(OR(F11="",G11=""),"",F11-G11)</f>
        <v/>
      </c>
      <c r="I11" s="8" t="str">
        <f aca="false">IF(OR(H11="",F11="",F11=0),"",H11/F11)</f>
        <v/>
      </c>
      <c r="J11" s="8" t="str">
        <f aca="false">IF(OR(F11="",F14="",F14=0),"",F11/F14)</f>
        <v/>
      </c>
      <c r="K11" s="8" t="str">
        <f aca="false">IF(OR(H11="",H14="",H14=0),"",H11/H14)</f>
        <v/>
      </c>
      <c r="L11" s="10"/>
      <c r="M11" s="11" t="str">
        <f aca="false">IF(OR(H11="",L11="",L11=0),"",H11/L11)</f>
        <v/>
      </c>
    </row>
    <row r="12" customFormat="false" ht="18.75" hidden="false" customHeight="true" outlineLevel="0" collapsed="false">
      <c r="B12" s="6"/>
      <c r="C12" s="7"/>
      <c r="D12" s="7"/>
      <c r="E12" s="8" t="str">
        <f aca="false">IF(OR(C12="",D12="",C12=0),"",(C12-D12)/C12)</f>
        <v/>
      </c>
      <c r="F12" s="7"/>
      <c r="G12" s="7"/>
      <c r="H12" s="9" t="str">
        <f aca="false">IF(OR(F12="",G12=""),"",F12-G12)</f>
        <v/>
      </c>
      <c r="I12" s="8" t="str">
        <f aca="false">IF(OR(H12="",F12="",F12=0),"",H12/F12)</f>
        <v/>
      </c>
      <c r="J12" s="8" t="str">
        <f aca="false">IF(OR(F12="",F14="",F14=0),"",F12/F14)</f>
        <v/>
      </c>
      <c r="K12" s="8" t="str">
        <f aca="false">IF(OR(H12="",H14="",H14=0),"",H12/H14)</f>
        <v/>
      </c>
      <c r="L12" s="10"/>
      <c r="M12" s="11" t="str">
        <f aca="false">IF(OR(H12="",L12="",L12=0),"",H12/L12)</f>
        <v/>
      </c>
    </row>
    <row r="13" customFormat="false" ht="18.75" hidden="false" customHeight="true" outlineLevel="0" collapsed="false">
      <c r="B13" s="6"/>
      <c r="C13" s="7"/>
      <c r="D13" s="7"/>
      <c r="E13" s="8" t="str">
        <f aca="false">IF(OR(C13="",D13="",C13=0),"",(C13-D13)/C13)</f>
        <v/>
      </c>
      <c r="F13" s="7"/>
      <c r="G13" s="7"/>
      <c r="H13" s="9" t="str">
        <f aca="false">IF(OR(F13="",G13=""),"",F13-G13)</f>
        <v/>
      </c>
      <c r="I13" s="8" t="str">
        <f aca="false">IF(OR(H13="",F13="",F13=0),"",H13/F13)</f>
        <v/>
      </c>
      <c r="J13" s="8" t="str">
        <f aca="false">IF(OR(F13="",F14="",F14=0),"",F13/F14)</f>
        <v/>
      </c>
      <c r="K13" s="8" t="str">
        <f aca="false">IF(OR(H13="",H14="",H14=0),"",H13/H14)</f>
        <v/>
      </c>
      <c r="L13" s="10"/>
      <c r="M13" s="11" t="str">
        <f aca="false">IF(OR(H13="",L13="",L13=0),"",H13/L13)</f>
        <v/>
      </c>
    </row>
    <row r="14" customFormat="false" ht="19.5" hidden="false" customHeight="true" outlineLevel="0" collapsed="false">
      <c r="B14" s="12" t="s">
        <v>15</v>
      </c>
      <c r="C14" s="13" t="n">
        <f aca="false">IF(COUNT(C8:C13)=0,"",SUM(C8:C13))</f>
        <v>1310000</v>
      </c>
      <c r="D14" s="13" t="n">
        <f aca="false">IF(COUNT(D8:D13)=0,"",SUM(D8:D13))</f>
        <v>701000</v>
      </c>
      <c r="E14" s="14" t="n">
        <f aca="false">IF(OR(C14="",D14="",C14=0),"",(C14-D14)/C14)</f>
        <v>0.464885496183206</v>
      </c>
      <c r="F14" s="13" t="n">
        <f aca="false">IF(COUNT(F8:F13)=0,"",SUM(F8:F13))</f>
        <v>1680000</v>
      </c>
      <c r="G14" s="13" t="n">
        <f aca="false">IF(COUNT(G8:G13)=0,"",SUM(G8:G13))</f>
        <v>924000</v>
      </c>
      <c r="H14" s="13" t="n">
        <f aca="false">IF(OR(F14="",G14=""),"",F14-G14)</f>
        <v>756000</v>
      </c>
      <c r="I14" s="14" t="n">
        <f aca="false">IF(OR(H14="",F14="",F14=0),"",H14/F14)</f>
        <v>0.45</v>
      </c>
      <c r="L14" s="15" t="n">
        <f aca="false">IF(COUNT(L8:L13)=0,"",SUM(L8:L13))</f>
        <v>12600</v>
      </c>
      <c r="M14" s="16" t="n">
        <f aca="false">IF(OR(H14="",L14="",L14=0),"",H14/L14)</f>
        <v>60</v>
      </c>
    </row>
    <row r="15" customFormat="false" ht="19.5" hidden="false" customHeight="true" outlineLevel="0" collapsed="false">
      <c r="B15" s="17" t="s">
        <v>16</v>
      </c>
      <c r="I15" s="18" t="n">
        <f aca="false">IF(OR(I14="",E14=""),"",I14-E14)</f>
        <v>-0.0148854961832061</v>
      </c>
    </row>
    <row r="17" customFormat="false" ht="34.5" hidden="false" customHeight="true" outlineLevel="0" collapsed="false">
      <c r="B17" s="19" t="s">
        <v>17</v>
      </c>
      <c r="C17" s="20" t="n">
        <v>60</v>
      </c>
    </row>
    <row r="18" customFormat="false" ht="34.5" hidden="false" customHeight="true" outlineLevel="0" collapsed="false">
      <c r="B18" s="21" t="s">
        <v>18</v>
      </c>
      <c r="C18" s="22" t="n">
        <f aca="false">IF(OR(C17="",COUNT(M8:M13)=0),"",COUNTIF(M8:M13,"&lt;"&amp;C17))</f>
        <v>1</v>
      </c>
    </row>
    <row r="20" customFormat="false" ht="24" hidden="false" customHeight="true" outlineLevel="0" collapsed="false">
      <c r="B20" s="23" t="s">
        <v>19</v>
      </c>
    </row>
    <row r="21" customFormat="false" ht="34.5" hidden="false" customHeight="true" outlineLevel="0" collapsed="false">
      <c r="B21" s="19" t="s">
        <v>20</v>
      </c>
      <c r="C21" s="7" t="n">
        <v>1680000</v>
      </c>
    </row>
    <row r="22" customFormat="false" ht="34.5" hidden="false" customHeight="true" outlineLevel="0" collapsed="false">
      <c r="B22" s="19" t="s">
        <v>21</v>
      </c>
      <c r="C22" s="7" t="n">
        <v>174000</v>
      </c>
    </row>
    <row r="23" customFormat="false" ht="43.5" hidden="false" customHeight="true" outlineLevel="0" collapsed="false">
      <c r="B23" s="4" t="s">
        <v>22</v>
      </c>
      <c r="C23" s="5" t="s">
        <v>23</v>
      </c>
      <c r="D23" s="5" t="s">
        <v>24</v>
      </c>
      <c r="E23" s="5" t="s">
        <v>25</v>
      </c>
      <c r="F23" s="5" t="s">
        <v>26</v>
      </c>
      <c r="G23" s="5" t="s">
        <v>27</v>
      </c>
      <c r="H23" s="5" t="s">
        <v>28</v>
      </c>
      <c r="I23" s="5" t="s">
        <v>29</v>
      </c>
    </row>
    <row r="24" customFormat="false" ht="18.75" hidden="false" customHeight="true" outlineLevel="0" collapsed="false">
      <c r="B24" s="24" t="str">
        <f aca="false">IF(B8="","",B8)</f>
        <v>Obra nueva</v>
      </c>
      <c r="C24" s="9" t="n">
        <f aca="false">IF(F8="","",F8)</f>
        <v>840000</v>
      </c>
      <c r="D24" s="9" t="n">
        <f aca="false">IF(H8="","",H8)</f>
        <v>252000</v>
      </c>
      <c r="E24" s="8" t="n">
        <f aca="false">IF(J8="","",J8)</f>
        <v>0.5</v>
      </c>
      <c r="F24" s="25" t="n">
        <v>55</v>
      </c>
      <c r="G24" s="9" t="n">
        <f aca="false">IF(OR(F24="",C21=""),"",C21*F24/100)</f>
        <v>924000</v>
      </c>
      <c r="H24" s="9" t="n">
        <f aca="false">IF(OR(G24="",I8=""),"",G24*I8)</f>
        <v>277200</v>
      </c>
      <c r="I24" s="26" t="n">
        <f aca="false">IF(OR(H24="",D24=""),"",H24-D24)</f>
        <v>25200</v>
      </c>
    </row>
    <row r="25" customFormat="false" ht="18.75" hidden="false" customHeight="true" outlineLevel="0" collapsed="false">
      <c r="B25" s="24" t="str">
        <f aca="false">IF(B9="","",B9)</f>
        <v>Reformas y averías</v>
      </c>
      <c r="C25" s="9" t="n">
        <f aca="false">IF(F9="","",F9)</f>
        <v>560000</v>
      </c>
      <c r="D25" s="9" t="n">
        <f aca="false">IF(H9="","",H9)</f>
        <v>322000</v>
      </c>
      <c r="E25" s="8" t="n">
        <f aca="false">IF(J9="","",J9)</f>
        <v>0.333333333333333</v>
      </c>
      <c r="F25" s="25" t="n">
        <v>30</v>
      </c>
      <c r="G25" s="9" t="n">
        <f aca="false">IF(OR(F25="",C21=""),"",C21*F25/100)</f>
        <v>504000</v>
      </c>
      <c r="H25" s="9" t="n">
        <f aca="false">IF(OR(G25="",I9=""),"",G25*I9)</f>
        <v>289800</v>
      </c>
      <c r="I25" s="26" t="n">
        <f aca="false">IF(OR(H25="",D25=""),"",H25-D25)</f>
        <v>-32200</v>
      </c>
    </row>
    <row r="26" customFormat="false" ht="18.75" hidden="false" customHeight="true" outlineLevel="0" collapsed="false">
      <c r="B26" s="24" t="str">
        <f aca="false">IF(B10="","",B10)</f>
        <v>Mantenimiento</v>
      </c>
      <c r="C26" s="9" t="n">
        <f aca="false">IF(F10="","",F10)</f>
        <v>280000</v>
      </c>
      <c r="D26" s="9" t="n">
        <f aca="false">IF(H10="","",H10)</f>
        <v>182000</v>
      </c>
      <c r="E26" s="8" t="n">
        <f aca="false">IF(J10="","",J10)</f>
        <v>0.166666666666667</v>
      </c>
      <c r="F26" s="25" t="n">
        <v>15</v>
      </c>
      <c r="G26" s="9" t="n">
        <f aca="false">IF(OR(F26="",C21=""),"",C21*F26/100)</f>
        <v>252000</v>
      </c>
      <c r="H26" s="9" t="n">
        <f aca="false">IF(OR(G26="",I10=""),"",G26*I10)</f>
        <v>163800</v>
      </c>
      <c r="I26" s="26" t="n">
        <f aca="false">IF(OR(H26="",D26=""),"",H26-D26)</f>
        <v>-18200</v>
      </c>
    </row>
    <row r="27" customFormat="false" ht="18.75" hidden="false" customHeight="true" outlineLevel="0" collapsed="false">
      <c r="B27" s="24" t="str">
        <f aca="false">IF(B11="","",B11)</f>
        <v/>
      </c>
      <c r="C27" s="9" t="str">
        <f aca="false">IF(F11="","",F11)</f>
        <v/>
      </c>
      <c r="D27" s="9" t="str">
        <f aca="false">IF(H11="","",H11)</f>
        <v/>
      </c>
      <c r="E27" s="8" t="str">
        <f aca="false">IF(J11="","",J11)</f>
        <v/>
      </c>
      <c r="F27" s="25"/>
      <c r="G27" s="9" t="str">
        <f aca="false">IF(OR(F27="",C21=""),"",C21*F27/100)</f>
        <v/>
      </c>
      <c r="H27" s="9" t="str">
        <f aca="false">IF(OR(G27="",I11=""),"",G27*I11)</f>
        <v/>
      </c>
      <c r="I27" s="26" t="str">
        <f aca="false">IF(OR(H27="",D27=""),"",H27-D27)</f>
        <v/>
      </c>
    </row>
    <row r="28" customFormat="false" ht="18.75" hidden="false" customHeight="true" outlineLevel="0" collapsed="false">
      <c r="B28" s="24" t="str">
        <f aca="false">IF(B12="","",B12)</f>
        <v/>
      </c>
      <c r="C28" s="9" t="str">
        <f aca="false">IF(F12="","",F12)</f>
        <v/>
      </c>
      <c r="D28" s="9" t="str">
        <f aca="false">IF(H12="","",H12)</f>
        <v/>
      </c>
      <c r="E28" s="8" t="str">
        <f aca="false">IF(J12="","",J12)</f>
        <v/>
      </c>
      <c r="F28" s="25"/>
      <c r="G28" s="9" t="str">
        <f aca="false">IF(OR(F28="",C21=""),"",C21*F28/100)</f>
        <v/>
      </c>
      <c r="H28" s="9" t="str">
        <f aca="false">IF(OR(G28="",I12=""),"",G28*I12)</f>
        <v/>
      </c>
      <c r="I28" s="26" t="str">
        <f aca="false">IF(OR(H28="",D28=""),"",H28-D28)</f>
        <v/>
      </c>
    </row>
    <row r="29" customFormat="false" ht="18.75" hidden="false" customHeight="true" outlineLevel="0" collapsed="false">
      <c r="B29" s="24" t="str">
        <f aca="false">IF(B13="","",B13)</f>
        <v/>
      </c>
      <c r="C29" s="9" t="str">
        <f aca="false">IF(F13="","",F13)</f>
        <v/>
      </c>
      <c r="D29" s="9" t="str">
        <f aca="false">IF(H13="","",H13)</f>
        <v/>
      </c>
      <c r="E29" s="8" t="str">
        <f aca="false">IF(J13="","",J13)</f>
        <v/>
      </c>
      <c r="F29" s="25"/>
      <c r="G29" s="9" t="str">
        <f aca="false">IF(OR(F29="",C21=""),"",C21*F29/100)</f>
        <v/>
      </c>
      <c r="H29" s="9" t="str">
        <f aca="false">IF(OR(G29="",I13=""),"",G29*I13)</f>
        <v/>
      </c>
      <c r="I29" s="26" t="str">
        <f aca="false">IF(OR(H29="",D29=""),"",H29-D29)</f>
        <v/>
      </c>
    </row>
    <row r="30" customFormat="false" ht="34.5" hidden="false" customHeight="true" outlineLevel="0" collapsed="false">
      <c r="B30" s="27" t="s">
        <v>30</v>
      </c>
      <c r="C30" s="13" t="n">
        <f aca="false">IF(COUNT(C24:C29)=0,"",SUM(C24:C29))</f>
        <v>1680000</v>
      </c>
      <c r="D30" s="13" t="n">
        <f aca="false">IF(COUNT(D24:D29)=0,"",SUM(D24:D29))</f>
        <v>756000</v>
      </c>
      <c r="F30" s="28" t="n">
        <f aca="false">IF(COUNT(F24:F29)=0,"",SUM(F24:F29))</f>
        <v>100</v>
      </c>
      <c r="G30" s="13" t="n">
        <f aca="false">IF(COUNT(G24:G29)=0,"",SUM(G24:G29))</f>
        <v>1680000</v>
      </c>
      <c r="H30" s="13" t="n">
        <f aca="false">IF(COUNT(H24:H29)=0,"",SUM(H24:H29))</f>
        <v>730800</v>
      </c>
      <c r="I30" s="13" t="n">
        <f aca="false">IF(OR(H30="",D30=""),"",H30-D30)</f>
        <v>-25200</v>
      </c>
    </row>
    <row r="31" customFormat="false" ht="34.5" hidden="false" customHeight="true" outlineLevel="0" collapsed="false">
      <c r="B31" s="21" t="s">
        <v>31</v>
      </c>
      <c r="D31" s="18" t="n">
        <f aca="false">IF(OR(D30="",C30="",C30=0),"",D30/C30)</f>
        <v>0.45</v>
      </c>
      <c r="H31" s="18" t="n">
        <f aca="false">IF(OR(H30="",G30="",G30=0),"",H30/G30)</f>
        <v>0.435</v>
      </c>
    </row>
    <row r="32" customFormat="false" ht="19.5" hidden="false" customHeight="true" outlineLevel="0" collapsed="false">
      <c r="B32" s="12" t="s">
        <v>32</v>
      </c>
      <c r="H32" s="13" t="n">
        <f aca="false">IF(OR(C22="",I30=""),"",C22+I30)</f>
        <v>148800</v>
      </c>
      <c r="I32" s="14" t="n">
        <f aca="false">IF(OR(C22="",C22=0,I30=""),"",I30/C22)</f>
        <v>-0.144827586206897</v>
      </c>
    </row>
    <row r="34" customFormat="false" ht="15" hidden="false" customHeight="true" outlineLevel="0" collapsed="false">
      <c r="B34" s="29" t="s">
        <v>33</v>
      </c>
      <c r="C34" s="29"/>
      <c r="D34" s="29" t="s">
        <v>34</v>
      </c>
      <c r="E34" s="29"/>
      <c r="F34" s="29" t="s">
        <v>35</v>
      </c>
      <c r="G34" s="29"/>
      <c r="H34" s="29"/>
      <c r="I34" s="29" t="s">
        <v>36</v>
      </c>
      <c r="J34" s="29"/>
    </row>
    <row r="35" customFormat="false" ht="30" hidden="false" customHeight="true" outlineLevel="0" collapsed="false">
      <c r="B35" s="30" t="n">
        <f aca="false">IF(I14="","",I14)</f>
        <v>0.45</v>
      </c>
      <c r="C35" s="30"/>
      <c r="D35" s="31" t="n">
        <f aca="false">IF(H14="","",H14)</f>
        <v>756000</v>
      </c>
      <c r="E35" s="31"/>
      <c r="F35" s="32" t="n">
        <f aca="false">IF(I30="","",I30)</f>
        <v>-25200</v>
      </c>
      <c r="G35" s="32"/>
      <c r="H35" s="32"/>
      <c r="I35" s="33" t="n">
        <f aca="false">IF(C18="","",C18)</f>
        <v>1</v>
      </c>
      <c r="J35" s="33"/>
    </row>
  </sheetData>
  <sheetProtection sheet="true"/>
  <mergeCells count="9">
    <mergeCell ref="B4:M4"/>
    <mergeCell ref="B34:C34"/>
    <mergeCell ref="D34:E34"/>
    <mergeCell ref="F34:H34"/>
    <mergeCell ref="I34:J34"/>
    <mergeCell ref="B35:C35"/>
    <mergeCell ref="D35:E35"/>
    <mergeCell ref="F35:H35"/>
    <mergeCell ref="I35:J35"/>
  </mergeCells>
  <conditionalFormatting sqref="I15">
    <cfRule type="cellIs" priority="2" operator="greaterThanOrEqual" aboveAverage="0" equalAverage="0" bottom="0" percent="0" rank="0" text="" dxfId="0">
      <formula>0</formula>
    </cfRule>
    <cfRule type="cellIs" priority="3" operator="lessThan" aboveAverage="0" equalAverage="0" bottom="0" percent="0" rank="0" text="" dxfId="1">
      <formula>0</formula>
    </cfRule>
  </conditionalFormatting>
  <conditionalFormatting sqref="I24">
    <cfRule type="cellIs" priority="4" operator="greaterThanOrEqual" aboveAverage="0" equalAverage="0" bottom="0" percent="0" rank="0" text="" dxfId="0">
      <formula>0</formula>
    </cfRule>
    <cfRule type="cellIs" priority="5" operator="lessThan" aboveAverage="0" equalAverage="0" bottom="0" percent="0" rank="0" text="" dxfId="1">
      <formula>0</formula>
    </cfRule>
  </conditionalFormatting>
  <conditionalFormatting sqref="I25">
    <cfRule type="cellIs" priority="6" operator="greaterThanOrEqual" aboveAverage="0" equalAverage="0" bottom="0" percent="0" rank="0" text="" dxfId="0">
      <formula>0</formula>
    </cfRule>
    <cfRule type="cellIs" priority="7" operator="lessThan" aboveAverage="0" equalAverage="0" bottom="0" percent="0" rank="0" text="" dxfId="1">
      <formula>0</formula>
    </cfRule>
  </conditionalFormatting>
  <conditionalFormatting sqref="I26">
    <cfRule type="cellIs" priority="8" operator="greaterThanOrEqual" aboveAverage="0" equalAverage="0" bottom="0" percent="0" rank="0" text="" dxfId="0">
      <formula>0</formula>
    </cfRule>
    <cfRule type="cellIs" priority="9" operator="lessThan" aboveAverage="0" equalAverage="0" bottom="0" percent="0" rank="0" text="" dxfId="1">
      <formula>0</formula>
    </cfRule>
  </conditionalFormatting>
  <conditionalFormatting sqref="I27">
    <cfRule type="cellIs" priority="10" operator="greaterThanOrEqual" aboveAverage="0" equalAverage="0" bottom="0" percent="0" rank="0" text="" dxfId="0">
      <formula>0</formula>
    </cfRule>
    <cfRule type="cellIs" priority="11" operator="lessThan" aboveAverage="0" equalAverage="0" bottom="0" percent="0" rank="0" text="" dxfId="1">
      <formula>0</formula>
    </cfRule>
  </conditionalFormatting>
  <conditionalFormatting sqref="I28">
    <cfRule type="cellIs" priority="12" operator="greaterThanOrEqual" aboveAverage="0" equalAverage="0" bottom="0" percent="0" rank="0" text="" dxfId="0">
      <formula>0</formula>
    </cfRule>
    <cfRule type="cellIs" priority="13" operator="lessThan" aboveAverage="0" equalAverage="0" bottom="0" percent="0" rank="0" text="" dxfId="1">
      <formula>0</formula>
    </cfRule>
  </conditionalFormatting>
  <conditionalFormatting sqref="I29">
    <cfRule type="cellIs" priority="14" operator="greaterThanOrEqual" aboveAverage="0" equalAverage="0" bottom="0" percent="0" rank="0" text="" dxfId="0">
      <formula>0</formula>
    </cfRule>
    <cfRule type="cellIs" priority="15" operator="lessThan" aboveAverage="0" equalAverage="0" bottom="0" percent="0" rank="0" text="" dxfId="1">
      <formula>0</formula>
    </cfRule>
  </conditionalFormatting>
  <conditionalFormatting sqref="I30">
    <cfRule type="cellIs" priority="16" operator="greaterThanOrEqual" aboveAverage="0" equalAverage="0" bottom="0" percent="0" rank="0" text="" dxfId="0">
      <formula>0</formula>
    </cfRule>
    <cfRule type="cellIs" priority="17" operator="lessThan" aboveAverage="0" equalAverage="0" bottom="0" percent="0" rank="0" text="" dxfId="1">
      <formula>0</formula>
    </cfRule>
  </conditionalFormatting>
  <conditionalFormatting sqref="I32">
    <cfRule type="cellIs" priority="18" operator="greaterThanOrEqual" aboveAverage="0" equalAverage="0" bottom="0" percent="0" rank="0" text="" dxfId="0">
      <formula>0</formula>
    </cfRule>
    <cfRule type="cellIs" priority="19" operator="lessThan" aboveAverage="0" equalAverage="0" bottom="0" percent="0" rank="0" text="" dxfId="1">
      <formula>0</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35" t="s">
        <v>41</v>
      </c>
    </row>
    <row r="5" customFormat="false" ht="24" hidden="false" customHeight="true" outlineLevel="0" collapsed="false">
      <c r="B5" s="23" t="s">
        <v>42</v>
      </c>
    </row>
    <row r="6" customFormat="false" ht="60" hidden="false" customHeight="true" outlineLevel="0" collapsed="false">
      <c r="B6" s="36" t="s">
        <v>43</v>
      </c>
      <c r="C6" s="36"/>
    </row>
    <row r="8" customFormat="false" ht="24" hidden="false" customHeight="true" outlineLevel="0" collapsed="false">
      <c r="B8" s="23" t="s">
        <v>44</v>
      </c>
    </row>
    <row r="9" customFormat="false" ht="30" hidden="false" customHeight="true" outlineLevel="0" collapsed="false">
      <c r="B9" s="36" t="s">
        <v>45</v>
      </c>
      <c r="C9" s="36"/>
    </row>
    <row r="10" customFormat="false" ht="45" hidden="false" customHeight="true" outlineLevel="0" collapsed="false">
      <c r="B10" s="36" t="s">
        <v>46</v>
      </c>
      <c r="C10" s="36"/>
    </row>
    <row r="11" customFormat="false" ht="30" hidden="false" customHeight="true" outlineLevel="0" collapsed="false">
      <c r="B11" s="36" t="s">
        <v>47</v>
      </c>
      <c r="C11" s="36"/>
    </row>
    <row r="12" customFormat="false" ht="15.75" hidden="false" customHeight="true" outlineLevel="0" collapsed="false">
      <c r="B12" s="36" t="s">
        <v>48</v>
      </c>
      <c r="C12" s="36"/>
    </row>
    <row r="13" customFormat="false" ht="15.75" hidden="false" customHeight="true" outlineLevel="0" collapsed="false">
      <c r="B13" s="36" t="s">
        <v>49</v>
      </c>
      <c r="C13" s="36"/>
    </row>
    <row r="15" customFormat="false" ht="24" hidden="false" customHeight="true" outlineLevel="0" collapsed="false">
      <c r="B15" s="23" t="s">
        <v>50</v>
      </c>
    </row>
    <row r="16" customFormat="false" ht="30" hidden="false" customHeight="true" outlineLevel="0" collapsed="false">
      <c r="B16" s="36" t="s">
        <v>51</v>
      </c>
      <c r="C16" s="36"/>
    </row>
    <row r="17" customFormat="false" ht="30" hidden="false" customHeight="true" outlineLevel="0" collapsed="false">
      <c r="B17" s="36" t="s">
        <v>52</v>
      </c>
      <c r="C17" s="36"/>
    </row>
    <row r="18" customFormat="false" ht="30" hidden="false" customHeight="true" outlineLevel="0" collapsed="false">
      <c r="B18" s="36" t="s">
        <v>53</v>
      </c>
      <c r="C18" s="36"/>
    </row>
    <row r="19" customFormat="false" ht="30" hidden="false" customHeight="true" outlineLevel="0" collapsed="false">
      <c r="B19" s="36" t="s">
        <v>54</v>
      </c>
      <c r="C19" s="36"/>
    </row>
    <row r="20" customFormat="false" ht="30" hidden="false" customHeight="true" outlineLevel="0" collapsed="false">
      <c r="B20" s="36" t="s">
        <v>55</v>
      </c>
      <c r="C20" s="36"/>
    </row>
    <row r="22" customFormat="false" ht="24" hidden="false" customHeight="true" outlineLevel="0" collapsed="false">
      <c r="B22" s="23" t="s">
        <v>56</v>
      </c>
    </row>
    <row r="23" customFormat="false" ht="30" hidden="false" customHeight="true" outlineLevel="0" collapsed="false">
      <c r="B23" s="36" t="s">
        <v>57</v>
      </c>
      <c r="C23" s="36"/>
    </row>
    <row r="24" customFormat="false" ht="45" hidden="false" customHeight="true" outlineLevel="0" collapsed="false">
      <c r="B24" s="36" t="s">
        <v>58</v>
      </c>
      <c r="C24" s="36"/>
    </row>
    <row r="25" customFormat="false" ht="30" hidden="false" customHeight="true" outlineLevel="0" collapsed="false">
      <c r="B25" s="36" t="s">
        <v>59</v>
      </c>
      <c r="C25" s="36"/>
    </row>
    <row r="26" customFormat="false" ht="30" hidden="false" customHeight="true" outlineLevel="0" collapsed="false">
      <c r="B26" s="36" t="s">
        <v>60</v>
      </c>
      <c r="C26" s="36"/>
    </row>
    <row r="27" customFormat="false" ht="30" hidden="false" customHeight="true" outlineLevel="0" collapsed="false">
      <c r="B27" s="36" t="s">
        <v>61</v>
      </c>
      <c r="C27" s="36"/>
    </row>
    <row r="29" customFormat="false" ht="24" hidden="false" customHeight="true" outlineLevel="0" collapsed="false">
      <c r="B29" s="37" t="s">
        <v>62</v>
      </c>
    </row>
    <row r="30" customFormat="false" ht="90" hidden="false" customHeight="true" outlineLevel="0" collapsed="false">
      <c r="B30" s="38" t="s">
        <v>63</v>
      </c>
      <c r="C30" s="38"/>
    </row>
    <row r="32" customFormat="false" ht="24" hidden="false" customHeight="true" outlineLevel="0" collapsed="false">
      <c r="B32" s="23" t="s">
        <v>64</v>
      </c>
    </row>
    <row r="33" customFormat="false" ht="19.5" hidden="false" customHeight="true" outlineLevel="0" collapsed="false">
      <c r="B33" s="39" t="s">
        <v>65</v>
      </c>
      <c r="C33" s="39"/>
    </row>
    <row r="34" customFormat="false" ht="19.5" hidden="false" customHeight="true" outlineLevel="0" collapsed="false">
      <c r="B34" s="40" t="s">
        <v>66</v>
      </c>
      <c r="C34" s="40"/>
    </row>
    <row r="35" customFormat="false" ht="19.5" hidden="false" customHeight="true" outlineLevel="0" collapsed="false">
      <c r="B35" s="41" t="s">
        <v>67</v>
      </c>
      <c r="C35" s="41"/>
    </row>
  </sheetData>
  <sheetProtection sheet="true"/>
  <mergeCells count="20">
    <mergeCell ref="B6:C6"/>
    <mergeCell ref="B9:C9"/>
    <mergeCell ref="B10:C10"/>
    <mergeCell ref="B11:C11"/>
    <mergeCell ref="B12:C12"/>
    <mergeCell ref="B13:C13"/>
    <mergeCell ref="B16:C16"/>
    <mergeCell ref="B17:C17"/>
    <mergeCell ref="B18:C18"/>
    <mergeCell ref="B19:C19"/>
    <mergeCell ref="B20:C20"/>
    <mergeCell ref="B23:C23"/>
    <mergeCell ref="B24:C24"/>
    <mergeCell ref="B25:C25"/>
    <mergeCell ref="B26:C26"/>
    <mergeCell ref="B27:C27"/>
    <mergeCell ref="B30:C30"/>
    <mergeCell ref="B33:C33"/>
    <mergeCell ref="B34:C34"/>
    <mergeCell ref="B35:C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2026-09-10T12:23:59Z</dcterms:created>
  <dc:creator>openpyxl</dc:creator>
  <dc:description/>
  <dc:language>en-US</dc:language>
  <cp:lastModifiedBy/>
  <dcterms:modified xsi:type="dcterms:W3CDTF">2026-09-10T12:23:59Z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