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<sst xmlns="http://schemas.openxmlformats.org/spreadsheetml/2006/main" count="149" uniqueCount="86">
  <si>
    <t xml:space="preserve">Selector de producto por necesidad</t>
  </si>
  <si>
    <t xml:space="preserve">Metes la necesidad, cuánto tarda en desaparecer sola y si hay un bien detrás, y la hoja te dice qué producto le toca y cuánto te cuesta en euros por año equivocarte de plazo.</t>
  </si>
  <si>
    <t xml:space="preserve">   Escribes tú en las celdas azules.   ·   Lo gris lo calcula la hoja sola.   ·   Capítulo 23 · plantilla 23.1 de 44   ·   El detalle, en la hoja «Cómo se usa».</t>
  </si>
  <si>
    <t xml:space="preserve">Las preguntas que hay que contestar antes de mirar precios</t>
  </si>
  <si>
    <t xml:space="preserve">Escribes tú</t>
  </si>
  <si>
    <t xml:space="preserve">Importe de la necesidad</t>
  </si>
  <si>
    <t xml:space="preserve">Semanas que tarda en desaparecer sola</t>
  </si>
  <si>
    <t xml:space="preserve">¿Es esperar el cobro de facturas ya emitidas?</t>
  </si>
  <si>
    <t xml:space="preserve">¿Hay un bien detrás que sirva de garantía?</t>
  </si>
  <si>
    <t xml:space="preserve">¿Quieres acabar siendo el dueño de ese bien?</t>
  </si>
  <si>
    <t xml:space="preserve">¿Puedes resolverlo sin banco?</t>
  </si>
  <si>
    <t xml:space="preserve">La necesidad es</t>
  </si>
  <si>
    <t xml:space="preserve">El producto que le corresponde</t>
  </si>
  <si>
    <t xml:space="preserve">El que no debes usar para esto</t>
  </si>
  <si>
    <t xml:space="preserve">Antes de ir al banco</t>
  </si>
  <si>
    <t xml:space="preserve">Para poner el error en euros</t>
  </si>
  <si>
    <t xml:space="preserve">Años del producto largo que te ofrecen</t>
  </si>
  <si>
    <t xml:space="preserve">Lo que te cuesta tu dinero   ·   escribe 6 si es el 6 %</t>
  </si>
  <si>
    <t xml:space="preserve">LA MISMA NECESIDAD, FINANCIADA CORTO O FINANCIADA LARGO</t>
  </si>
  <si>
    <t xml:space="preserve">Cuánto tiempo está el dinero fuera</t>
  </si>
  <si>
    <t xml:space="preserve">Exposición
en euros por año</t>
  </si>
  <si>
    <t xml:space="preserve">Intereses
al año</t>
  </si>
  <si>
    <t xml:space="preserve">Financiada con el producto corto</t>
  </si>
  <si>
    <t xml:space="preserve">Financiada con el producto largo</t>
  </si>
  <si>
    <t xml:space="preserve">Veces que multiplicas la exposición</t>
  </si>
  <si>
    <t xml:space="preserve">Lo que pagas de más por equivocarte de plazo</t>
  </si>
  <si>
    <t xml:space="preserve">EL OTRO ERROR: PAGAR CON LA PÓLIZA ALGO QUE DURA AÑOS</t>
  </si>
  <si>
    <t xml:space="preserve">Qué le pasa a tu póliza si la usas para eso</t>
  </si>
  <si>
    <t xml:space="preserve">Euros</t>
  </si>
  <si>
    <t xml:space="preserve">Importe del bien que pagarías con la póliza</t>
  </si>
  <si>
    <t xml:space="preserve">Años que va a durar ese bien</t>
  </si>
  <si>
    <t xml:space="preserve">Límite de tu póliza</t>
  </si>
  <si>
    <t xml:space="preserve">Punto más bajo de tu previsión a trece semanas</t>
  </si>
  <si>
    <t xml:space="preserve">Lo que te queda de póliza para lo que sí sirve</t>
  </si>
  <si>
    <t xml:space="preserve">Lo que te falta la semana peor</t>
  </si>
  <si>
    <t xml:space="preserve">Lo que verá la entidad en la renovación</t>
  </si>
  <si>
    <t xml:space="preserve">LOS SIETE PRODUCTOS Y EL PLAZO PARA EL QUE ESTÁ HECHO CADA UNO</t>
  </si>
  <si>
    <t xml:space="preserve">Producto</t>
  </si>
  <si>
    <t xml:space="preserve">Plazo del producto</t>
  </si>
  <si>
    <t xml:space="preserve">¿Es el tuyo?</t>
  </si>
  <si>
    <t xml:space="preserve">Póliza de crédito</t>
  </si>
  <si>
    <t xml:space="preserve">Un año, renovable</t>
  </si>
  <si>
    <t xml:space="preserve">Descuento comercial</t>
  </si>
  <si>
    <t xml:space="preserve">Hasta el vencimiento</t>
  </si>
  <si>
    <t xml:space="preserve">Factoring</t>
  </si>
  <si>
    <t xml:space="preserve">De 30 a 120 días</t>
  </si>
  <si>
    <t xml:space="preserve">Confirming</t>
  </si>
  <si>
    <t xml:space="preserve">De 30 a 180 días</t>
  </si>
  <si>
    <t xml:space="preserve">Préstamo a plazo</t>
  </si>
  <si>
    <t xml:space="preserve">De tres a diez años</t>
  </si>
  <si>
    <t xml:space="preserve">Leasing</t>
  </si>
  <si>
    <t xml:space="preserve">Vida útil del bien</t>
  </si>
  <si>
    <t xml:space="preserve">Renting</t>
  </si>
  <si>
    <t xml:space="preserve">De dos a cinco años</t>
  </si>
  <si>
    <t xml:space="preserve">EL PRODUCTO QUE TE TOCA</t>
  </si>
  <si>
    <t xml:space="preserve">EXPOSICIÓN FINANCIÁNDOLA CORTO</t>
  </si>
  <si>
    <t xml:space="preserve">EXPOSICIÓN FINANCIÁNDOLA LARGO</t>
  </si>
  <si>
    <t xml:space="preserve">VECES QUE LA MULTIPLICAS</t>
  </si>
  <si>
    <t xml:space="preserve">   EJEMPLO RESUELTO   ·   Los números son los del libro. Para trabajar con los tuyos, usa la hoja «Plantilla».</t>
  </si>
  <si>
    <t xml:space="preserve">No</t>
  </si>
  <si>
    <t xml:space="preserve">Capítulo 23 · plantilla 23.1 de 44 · «Facturas mucho y no ganas dinero»</t>
  </si>
  <si>
    <t xml:space="preserve">PARA QUÉ SIRVE</t>
  </si>
  <si>
    <t xml:space="preserve">Para elegir producto antes de mirar precios. Cada producto financiero está hecho para una forma concreta de necesitar dinero, y cuando lo aplicas a otra cosa el producto no falla: falla tu calendario. La hoja te hace las preguntas en el orden correcto, te devuelve el producto que le toca a tu necesidad y pone en euros los dos errores clásicos, que parecen opuestos y son el mismo: el dinero y la necesidad con plazos distintos.</t>
  </si>
  <si>
    <t xml:space="preserve">QUÉ NECESITAS TENER A MANO</t>
  </si>
  <si>
    <t xml:space="preserve">El importe de lo que tienes que financiar y, sobre todo, cuánto tiempo tarda esa necesidad en desaparecer sola. No cuánto tardas tú en devolver el dinero: cuánto tarda el problema en cerrarse. Un desfase de cobro se cierra cuando cobras, en semanas. Un almacén que has doblado porque has crecido no se cierra nunca mientras sigas vendiendo eso, aunque el balance lo llame circulante.</t>
  </si>
  <si>
    <t xml:space="preserve">Saber si hay un bien detrás que pueda servir de garantía, y si quieres acabar siendo su dueño. De ahí sale la diferencia entre leasing y renting.</t>
  </si>
  <si>
    <t xml:space="preserve">Lo que te cuesta de media tu dinero: gastos financieros del año entre deuda financiera bruta. Se escribe como número: 6, no 0,06.</t>
  </si>
  <si>
    <t xml:space="preserve">El punto más bajo de tu previsión de tesorería a trece semanas y el límite de tu póliza, para el bloque de abajo.</t>
  </si>
  <si>
    <t xml:space="preserve">CÓMO SE RELLENA</t>
  </si>
  <si>
    <t xml:space="preserve">Contesta las preguntas de arriba. La frontera entre corto y largo está puesta en veintiséis semanas: por debajo, la necesidad se cierra sola dentro del año; por encima, no.</t>
  </si>
  <si>
    <t xml:space="preserve">Lee el producto que sale y el que no debes usar. Si la respuesta a «¿puedes resolverlo sin banco?» es sí, empieza por ahí: un anticipo del cliente, un plazo distinto con el proveedor o facturar por certificaciones parciales resuelven más desfases que cualquier póliza y no llevan comisión de apertura.</t>
  </si>
  <si>
    <t xml:space="preserve">Pon los años del producto largo que te ofrecen y tu coste del dinero. La hoja calcula la exposición en euros por año de las dos maneras. Con producto corto es el importe durante las semanas que dura la necesidad; con producto largo es el saldo medio, que ronda la mitad del importe, durante todo el plazo.</t>
  </si>
  <si>
    <t xml:space="preserve">Baja al bloque de la póliza y haz el otro error: mete un bien que dure años pagado con la póliza y mira qué te queda disponible para la semana peor.</t>
  </si>
  <si>
    <t xml:space="preserve">Con el nombre del producto, la duración de la necesidad y el importe, llama al banco. Muchas veces el producto que te proponen no es el que necesitas: es el que la entidad tiene en campaña ese trimestre.</t>
  </si>
  <si>
    <t xml:space="preserve">QUÉ TE ESTÁ DICIENDO</t>
  </si>
  <si>
    <t xml:space="preserve">Las veces que multiplicas la exposición. Cubrir un bache de seis semanas con un préstamo a cinco años deja el dinero fuera doscientas sesenta semanas para resolver un problema de seis: veintiuna veces más exposición, sea cual sea el tipo de interés.</t>
  </si>
  <si>
    <t xml:space="preserve">Lo que pagas de más al año. Esa cifra no aparece en ninguna comparativa de tipos, porque no es un problema de precio: es un problema de plazo.</t>
  </si>
  <si>
    <t xml:space="preserve">Lo que te queda de póliza si pagas con ella una máquina o una reforma. Si el resultado es negativo, no te llega el día que lo necesitas, y ese día es el que decide.</t>
  </si>
  <si>
    <t xml:space="preserve">La fila del producto marcado en la tabla de los siete. Si te sale confirming, la hoja no lo marca nunca a propósito: el confirming ordena pagos, no tapa desfases.</t>
  </si>
  <si>
    <t xml:space="preserve">Si tu coste del dinero sale en el 6 % y el mercado está en el 3,8 %, esa diferencia no es el mercado: es una negociación que no has tenido.</t>
  </si>
  <si>
    <t xml:space="preserve">OJO CON ESTO</t>
  </si>
  <si>
    <t xml:space="preserve">Una póliza tiene que volver a cero varias veces al año. Si la tuya nunca baja de cierto saldo, eso ya no es una póliza: es un préstamo disfrazado que hay que pedir otra vez cada doce meses, con el permiso de alguien que puede decir que no. Y no elijas renting sólo para que la deuda no se vea: si hay opción de compra a un residual bajo o el plazo cubre la mayor parte de la vida del bien, contablemente es arrendamiento financiero y entra en balance aunque en la carátula ponga renting. La ventaja del renting es de presentación, no de solvencia: elígelo por el mantenimiento y por la obsolescencia.</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</si>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</sst>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6">
    <numFmt numFmtId="164" formatCode="General"/>
    <numFmt numFmtId="165" formatCode="#,##0&quot; €&quot;;[RED]\-#,##0&quot; €&quot;"/>
    <numFmt numFmtId="166" formatCode="#,##0"/>
    <numFmt numFmtId="167" formatCode="@"/>
    <numFmt numFmtId="168" formatCode="0.0&quot; %&quot;"/>
    <numFmt numFmtId="169" formatCode="0.0&quot; x&quot;"/>
  </numFmts>
  <fonts count="28">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b val="true"/>
      <sz val="11"/>
      <color rgb="FF12284F"/>
      <name val="Calibri"/>
      <family val="0"/>
      <charset val="1"/>
    </font>
    <font>
      <b val="true"/>
      <sz val="11"/>
      <color rgb="FFFFFFFF"/>
      <name val="Calibri"/>
      <family val="0"/>
      <charset val="1"/>
    </font>
    <font>
      <b val="true"/>
      <sz val="12"/>
      <color rgb="FFFFFFFF"/>
      <name val="Calibri"/>
      <family val="0"/>
      <charset val="1"/>
    </font>
    <font>
      <b val="true"/>
      <sz val="9.5"/>
      <color rgb="FF1F4FD8"/>
      <name val="Calibri"/>
      <family val="0"/>
      <charset val="1"/>
    </font>
    <font>
      <sz val="11"/>
      <color rgb="FF4C5462"/>
      <name val="Calibri"/>
      <family val="0"/>
      <charset val="1"/>
    </font>
    <font>
      <b val="true"/>
      <sz val="9"/>
      <color rgb="FF78808F"/>
      <name val="Calibri"/>
      <family val="0"/>
      <charset val="1"/>
    </font>
    <font>
      <b val="true"/>
      <sz val="12"/>
      <color rgb="FF12284F"/>
      <name val="Calibri"/>
      <family val="0"/>
      <charset val="1"/>
    </font>
    <font>
      <b val="true"/>
      <sz val="14"/>
      <color rgb="FF12284F"/>
      <name val="Calibri"/>
      <family val="0"/>
      <charset val="1"/>
    </font>
    <font>
      <b val="true"/>
      <sz val="14"/>
      <color rgb="FFC0392B"/>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9">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style="thin">
        <color rgb="FFD8DCE4"/>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6" fontId="9" fillId="2" borderId="4" xfId="0" applyFont="true" applyBorder="true" applyAlignment="true" applyProtection="true">
      <alignment horizontal="right" vertical="center" textRotation="0" wrapText="false" indent="0" shrinkToFit="false"/>
      <protection locked="false" hidden="false"/>
    </xf>
    <xf numFmtId="164" fontId="8" fillId="0" borderId="3" xfId="0" applyFont="true" applyBorder="true" applyAlignment="true" applyProtection="false">
      <alignment horizontal="left" vertical="center" textRotation="0" wrapText="true" indent="1" shrinkToFit="false"/>
      <protection locked="true" hidden="false"/>
    </xf>
    <xf numFmtId="167" fontId="9" fillId="2" borderId="4" xfId="0" applyFont="true" applyBorder="true" applyAlignment="true" applyProtection="true">
      <alignment horizontal="center" vertical="center" textRotation="0" wrapText="false" indent="0" shrinkToFit="false"/>
      <protection locked="false" hidden="false"/>
    </xf>
    <xf numFmtId="164" fontId="10" fillId="0" borderId="5" xfId="0" applyFont="true" applyBorder="true" applyAlignment="true" applyProtection="false">
      <alignment horizontal="right" vertical="center" textRotation="0" wrapText="false" indent="0" shrinkToFit="false"/>
      <protection locked="true" hidden="false"/>
    </xf>
    <xf numFmtId="167" fontId="10" fillId="4" borderId="6" xfId="0" applyFont="true" applyBorder="true" applyAlignment="true" applyProtection="false">
      <alignment horizontal="left" vertical="center" textRotation="0" wrapText="false" indent="0" shrinkToFit="false"/>
      <protection locked="true" hidden="false"/>
    </xf>
    <xf numFmtId="164" fontId="11" fillId="3" borderId="2" xfId="0" applyFont="true" applyBorder="true" applyAlignment="true" applyProtection="false">
      <alignment horizontal="right" vertical="center" textRotation="0" wrapText="false" indent="0" shrinkToFit="false"/>
      <protection locked="true" hidden="false"/>
    </xf>
    <xf numFmtId="167" fontId="12" fillId="3" borderId="6" xfId="0" applyFont="true" applyBorder="true" applyAlignment="true" applyProtection="false">
      <alignment horizontal="left" vertical="center" textRotation="0" wrapText="false" indent="0" shrinkToFit="false"/>
      <protection locked="true" hidden="false"/>
    </xf>
    <xf numFmtId="168" fontId="9" fillId="2" borderId="4" xfId="0" applyFont="true" applyBorder="true" applyAlignment="true" applyProtection="true">
      <alignment horizontal="right" vertical="center" textRotation="0" wrapText="false" indent="0" shrinkToFit="false"/>
      <protection locked="false" hidden="false"/>
    </xf>
    <xf numFmtId="164" fontId="13" fillId="0" borderId="0" xfId="0" applyFont="true" applyBorder="false" applyAlignment="true" applyProtection="false">
      <alignment horizontal="left" vertical="center" textRotation="0" wrapText="false" indent="0" shrinkToFit="false"/>
      <protection locked="true" hidden="false"/>
    </xf>
    <xf numFmtId="165" fontId="14" fillId="4" borderId="6" xfId="0" applyFont="true" applyBorder="true" applyAlignment="true" applyProtection="false">
      <alignment horizontal="right" vertical="center" textRotation="0" wrapText="false" indent="0" shrinkToFit="false"/>
      <protection locked="true" hidden="false"/>
    </xf>
    <xf numFmtId="169" fontId="10" fillId="4" borderId="6" xfId="0" applyFont="true" applyBorder="true" applyAlignment="true" applyProtection="false">
      <alignment horizontal="right" vertical="center" textRotation="0" wrapText="false" indent="0" shrinkToFit="false"/>
      <protection locked="true" hidden="false"/>
    </xf>
    <xf numFmtId="165" fontId="12" fillId="3" borderId="6" xfId="0" applyFont="true" applyBorder="true" applyAlignment="true" applyProtection="false">
      <alignment horizontal="right" vertical="center" textRotation="0" wrapText="false" indent="0" shrinkToFit="false"/>
      <protection locked="true" hidden="false"/>
    </xf>
    <xf numFmtId="164" fontId="10" fillId="0" borderId="5" xfId="0" applyFont="true" applyBorder="true" applyAlignment="true" applyProtection="false">
      <alignment horizontal="right" vertical="center" textRotation="0" wrapText="true" indent="0" shrinkToFit="false"/>
      <protection locked="true" hidden="false"/>
    </xf>
    <xf numFmtId="165" fontId="10" fillId="4" borderId="6" xfId="0" applyFont="true" applyBorder="true" applyAlignment="true" applyProtection="false">
      <alignment horizontal="right" vertical="center" textRotation="0" wrapText="false" indent="0" shrinkToFit="false"/>
      <protection locked="true" hidden="false"/>
    </xf>
    <xf numFmtId="167" fontId="14" fillId="4" borderId="6" xfId="0" applyFont="true" applyBorder="true" applyAlignment="true" applyProtection="false">
      <alignment horizontal="left" vertical="center" textRotation="0" wrapText="false" indent="0" shrinkToFit="false"/>
      <protection locked="true" hidden="false"/>
    </xf>
    <xf numFmtId="167" fontId="14" fillId="4" borderId="6" xfId="0" applyFont="true" applyBorder="true" applyAlignment="true" applyProtection="false">
      <alignment horizontal="center" vertical="center" textRotation="0" wrapText="false" indent="0" shrinkToFit="false"/>
      <protection locked="tru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7" fontId="16" fillId="4" borderId="8" xfId="0" applyFont="true" applyBorder="true" applyAlignment="true" applyProtection="false">
      <alignment horizontal="center" vertical="center" textRotation="0" wrapText="false" indent="0" shrinkToFit="false"/>
      <protection locked="true" hidden="false"/>
    </xf>
    <xf numFmtId="165" fontId="17" fillId="4" borderId="8" xfId="0" applyFont="true" applyBorder="true" applyAlignment="true" applyProtection="false">
      <alignment horizontal="center" vertical="center" textRotation="0" wrapText="false" indent="0" shrinkToFit="false"/>
      <protection locked="true" hidden="false"/>
    </xf>
    <xf numFmtId="169" fontId="18" fillId="4" borderId="8" xfId="0" applyFont="true" applyBorder="true" applyAlignment="true" applyProtection="false">
      <alignment horizontal="center" vertical="center" textRotation="0" wrapText="false" indent="0" shrinkToFit="false"/>
      <protection locked="true" hidden="false"/>
    </xf>
    <xf numFmtId="164" fontId="21" fillId="5" borderId="0" xfId="0" applyFont="true" applyBorder="true" applyAlignment="true" applyProtection="false">
      <alignment horizontal="left" vertical="center" textRotation="0" wrapText="fals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3" fillId="0" borderId="0" xfId="0" applyFont="true" applyBorder="false" applyAlignment="true" applyProtection="false">
      <alignment horizontal="left" vertical="center" textRotation="0" wrapText="false" indent="0" shrinkToFit="false"/>
      <protection locked="true" hidden="false"/>
    </xf>
    <xf numFmtId="164" fontId="24" fillId="6" borderId="0" xfId="0" applyFont="true" applyBorder="true" applyAlignment="true" applyProtection="false">
      <alignment horizontal="left" vertical="top" textRotation="0" wrapText="true" indent="0" shrinkToFit="false"/>
      <protection locked="true" hidden="false"/>
    </xf>
    <xf numFmtId="164" fontId="25" fillId="2" borderId="0" xfId="0" applyFont="true" applyBorder="true" applyAlignment="true" applyProtection="false">
      <alignment horizontal="left" vertical="center" textRotation="0" wrapText="false" indent="0" shrinkToFit="false"/>
      <protection locked="true" hidden="false"/>
    </xf>
    <xf numFmtId="164" fontId="26" fillId="4" borderId="0" xfId="0" applyFont="true" applyBorder="true" applyAlignment="true" applyProtection="false">
      <alignment horizontal="left" vertical="center" textRotation="0" wrapText="false" indent="0" shrinkToFit="false"/>
      <protection locked="true" hidden="false"/>
    </xf>
    <xf numFmtId="164" fontId="27"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993366"/>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Exposición en euros por año   ·   la misma necesidad, dos plazos</a:t>
            </a:r>
          </a:p>
        </c:rich>
      </c:tx>
      <c:overlay val="0"/>
      <c:spPr>
        <a:noFill/>
        <a:ln w="0">
          <a:noFill/>
        </a:ln>
      </c:spPr>
    </c:title>
    <c:autoTitleDeleted val="0"/>
    <c:plotArea>
      <c:barChart>
        <c:barDir val="col"/>
        <c:grouping val="clustered"/>
        <c:varyColors val="0"/>
        <c:ser>
          <c:idx val="0"/>
          <c:order val="0"/>
          <c:tx>
            <c:strRef>
              <c:f>Plantilla!C24</c:f>
              <c:strCache>
                <c:ptCount val="1"/>
                <c:pt idx="0">
                  <c:v>Exposición
en euros por año</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Plantilla!$B$25:$B$26</c:f>
              <c:strCache>
                <c:ptCount val="2"/>
                <c:pt idx="0">
                  <c:v>Financiada con el producto corto</c:v>
                </c:pt>
                <c:pt idx="1">
                  <c:v>Financiada con el producto largo</c:v>
                </c:pt>
              </c:strCache>
            </c:strRef>
          </c:cat>
          <c:val>
            <c:numRef>
              <c:f>Plantilla!$C$25:$C$26</c:f>
              <c:numCache>
                <c:formatCode>General</c:formatCode>
                <c:ptCount val="2"/>
              </c:numCache>
            </c:numRef>
          </c:val>
        </c:ser>
        <c:gapWidth val="150"/>
        <c:overlap val="0"/>
        <c:axId val="9087291"/>
        <c:axId val="54822916"/>
      </c:barChart>
      <c:catAx>
        <c:axId val="908729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4822916"/>
        <c:crosses val="autoZero"/>
        <c:auto val="1"/>
        <c:lblAlgn val="ctr"/>
        <c:lblOffset val="100"/>
        <c:noMultiLvlLbl val="0"/>
      </c:catAx>
      <c:valAx>
        <c:axId val="54822916"/>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087291"/>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Exposición en euros por año   ·   la misma necesidad, dos plazos</a:t>
            </a:r>
          </a:p>
        </c:rich>
      </c:tx>
      <c:overlay val="0"/>
      <c:spPr>
        <a:noFill/>
        <a:ln w="0">
          <a:noFill/>
        </a:ln>
      </c:spPr>
    </c:title>
    <c:autoTitleDeleted val="0"/>
    <c:plotArea>
      <c:barChart>
        <c:barDir val="col"/>
        <c:grouping val="clustered"/>
        <c:varyColors val="0"/>
        <c:ser>
          <c:idx val="0"/>
          <c:order val="0"/>
          <c:tx>
            <c:strRef>
              <c:f>Ejemplo!C24</c:f>
              <c:strCache>
                <c:ptCount val="1"/>
                <c:pt idx="0">
                  <c:v>Exposición
en euros por año</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Ejemplo!$B$25:$B$26</c:f>
              <c:strCache>
                <c:ptCount val="2"/>
                <c:pt idx="0">
                  <c:v>Financiada con el producto corto</c:v>
                </c:pt>
                <c:pt idx="1">
                  <c:v>Financiada con el producto largo</c:v>
                </c:pt>
              </c:strCache>
            </c:strRef>
          </c:cat>
          <c:val>
            <c:numRef>
              <c:f>Ejemplo!$C$25:$C$26</c:f>
              <c:numCache>
                <c:formatCode>#,##0" €";[RED]\-#,##0" €"</c:formatCode>
                <c:ptCount val="2"/>
                <c:pt idx="0">
                  <c:v>4961.53846153846</c:v>
                </c:pt>
                <c:pt idx="1">
                  <c:v>107500</c:v>
                </c:pt>
              </c:numCache>
            </c:numRef>
          </c:val>
        </c:ser>
        <c:gapWidth val="150"/>
        <c:overlap val="0"/>
        <c:axId val="76372259"/>
        <c:axId val="89144214"/>
      </c:barChart>
      <c:catAx>
        <c:axId val="7637225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9144214"/>
        <c:crosses val="autoZero"/>
        <c:auto val="1"/>
        <c:lblAlgn val="ctr"/>
        <c:lblOffset val="100"/>
        <c:noMultiLvlLbl val="0"/>
      </c:catAx>
      <c:valAx>
        <c:axId val="89144214"/>
        <c:scaling>
          <c:orientation val="minMax"/>
        </c:scaling>
        <c:delete val="0"/>
        <c:axPos val="l"/>
        <c:numFmt formatCode="#,##0&quot; €&quot;;[RED]\-#,##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637225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52</xdr:row>
      <xdr:rowOff>0</xdr:rowOff>
    </xdr:from>
    <xdr:to>
      <xdr:col>5</xdr:col>
      <xdr:colOff>433080</xdr:colOff>
      <xdr:row>67</xdr:row>
      <xdr:rowOff>22320</xdr:rowOff>
    </xdr:to>
    <xdr:graphicFrame>
      <xdr:nvGraphicFramePr>
        <xdr:cNvPr id="0" name="Chart 1"/>
        <xdr:cNvGraphicFramePr/>
      </xdr:nvGraphicFramePr>
      <xdr:xfrm>
        <a:off x="154800" y="1408752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52</xdr:row>
      <xdr:rowOff>0</xdr:rowOff>
    </xdr:from>
    <xdr:to>
      <xdr:col>5</xdr:col>
      <xdr:colOff>433080</xdr:colOff>
      <xdr:row>67</xdr:row>
      <xdr:rowOff>22320</xdr:rowOff>
    </xdr:to>
    <xdr:graphicFrame>
      <xdr:nvGraphicFramePr>
        <xdr:cNvPr id="1" name="Chart 1"/>
        <xdr:cNvGraphicFramePr/>
      </xdr:nvGraphicFramePr>
      <xdr:xfrm>
        <a:off x="154800" y="1408752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5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4"/>
    <col collapsed="false" customWidth="true" hidden="false" outlineLevel="0" max="3" min="3" style="0" width="20"/>
    <col collapsed="false" customWidth="true" hidden="false" outlineLevel="0" max="5" min="4" style="0" width="16"/>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row>
    <row r="9" customFormat="false" ht="18.75" hidden="false" customHeight="true" outlineLevel="0" collapsed="false">
      <c r="B9" s="6" t="s">
        <v>6</v>
      </c>
      <c r="C9" s="8"/>
    </row>
    <row r="10" customFormat="false" ht="34.5" hidden="false" customHeight="true" outlineLevel="0" collapsed="false">
      <c r="B10" s="9" t="s">
        <v>7</v>
      </c>
      <c r="C10" s="10"/>
    </row>
    <row r="11" customFormat="false" ht="18.75" hidden="false" customHeight="true" outlineLevel="0" collapsed="false">
      <c r="B11" s="6" t="s">
        <v>8</v>
      </c>
      <c r="C11" s="10"/>
    </row>
    <row r="12" customFormat="false" ht="34.5" hidden="false" customHeight="true" outlineLevel="0" collapsed="false">
      <c r="B12" s="9" t="s">
        <v>9</v>
      </c>
      <c r="C12" s="10"/>
    </row>
    <row r="13" customFormat="false" ht="18.75" hidden="false" customHeight="true" outlineLevel="0" collapsed="false">
      <c r="B13" s="6" t="s">
        <v>10</v>
      </c>
      <c r="C13" s="10"/>
    </row>
    <row r="14" customFormat="false" ht="19.5" hidden="false" customHeight="true" outlineLevel="0" collapsed="false">
      <c r="B14" s="11" t="s">
        <v>11</v>
      </c>
      <c r="C14" s="12" t="str">
        <f aca="false">IF(C9="","",IF(C9&lt;=26,"Corta   ·   desaparece en semanas","Larga   ·   dura años o es permanente"))</f>
        <v/>
      </c>
    </row>
    <row r="15" customFormat="false" ht="19.5" hidden="false" customHeight="true" outlineLevel="0" collapsed="false">
      <c r="B15" s="13" t="s">
        <v>12</v>
      </c>
      <c r="C15" s="14" t="str">
        <f aca="false">IF(OR(C9="",C10="",C11=""),"",IF(C9&lt;=26,IF(C10="Sí","Descuento comercial o factoring","Póliza de crédito"),IF(C11="Sí",IF(C12="","",IF(C12="Sí","Leasing","Renting")),"Préstamo a plazo")))</f>
        <v/>
      </c>
    </row>
    <row r="16" customFormat="false" ht="19.5" hidden="false" customHeight="true" outlineLevel="0" collapsed="false">
      <c r="B16" s="11" t="s">
        <v>13</v>
      </c>
      <c r="C16" s="12" t="str">
        <f aca="false">IF(C15="","",IF(C9&lt;=26,"Un préstamo a plazo: pagas intereses años por un problema de semanas.","La póliza: cada renovación sería una apuesta con el dinero metido en hierro."))</f>
        <v/>
      </c>
    </row>
    <row r="17" customFormat="false" ht="19.5" hidden="false" customHeight="true" outlineLevel="0" collapsed="false">
      <c r="B17" s="11" t="s">
        <v>14</v>
      </c>
      <c r="C17" s="12" t="str">
        <f aca="false">IF(C13="","",IF(C13="Sí","Resuélvelo sin banco: un anticipo o un plazo distinto no llevan comisión de apertura.","Pide el producto por su nombre, con importe y duración: la conversación cambia de sitio."))</f>
        <v/>
      </c>
    </row>
    <row r="19" customFormat="false" ht="27.75" hidden="false" customHeight="true" outlineLevel="0" collapsed="false">
      <c r="B19" s="4" t="s">
        <v>15</v>
      </c>
      <c r="C19" s="5" t="s">
        <v>4</v>
      </c>
    </row>
    <row r="20" customFormat="false" ht="18.75" hidden="false" customHeight="true" outlineLevel="0" collapsed="false">
      <c r="B20" s="6" t="s">
        <v>16</v>
      </c>
      <c r="C20" s="8"/>
    </row>
    <row r="21" customFormat="false" ht="34.5" hidden="false" customHeight="true" outlineLevel="0" collapsed="false">
      <c r="B21" s="9" t="s">
        <v>17</v>
      </c>
      <c r="C21" s="15"/>
    </row>
    <row r="23" customFormat="false" ht="24" hidden="false" customHeight="true" outlineLevel="0" collapsed="false">
      <c r="B23" s="16" t="s">
        <v>18</v>
      </c>
    </row>
    <row r="24" customFormat="false" ht="33.75" hidden="false" customHeight="true" outlineLevel="0" collapsed="false">
      <c r="B24" s="4" t="s">
        <v>19</v>
      </c>
      <c r="C24" s="5" t="s">
        <v>20</v>
      </c>
      <c r="D24" s="5" t="s">
        <v>21</v>
      </c>
    </row>
    <row r="25" customFormat="false" ht="18.75" hidden="false" customHeight="true" outlineLevel="0" collapsed="false">
      <c r="B25" s="6" t="s">
        <v>22</v>
      </c>
      <c r="C25" s="17" t="str">
        <f aca="false">IF(OR(C8="",C9=""),"",C8*C9/52)</f>
        <v/>
      </c>
      <c r="D25" s="17" t="str">
        <f aca="false">IF(OR(C25="",C21=""),"",C25*C21/100)</f>
        <v/>
      </c>
    </row>
    <row r="26" customFormat="false" ht="18.75" hidden="false" customHeight="true" outlineLevel="0" collapsed="false">
      <c r="B26" s="6" t="s">
        <v>23</v>
      </c>
      <c r="C26" s="17" t="str">
        <f aca="false">IF(OR(C8="",C20=""),"",C8/2*C20)</f>
        <v/>
      </c>
      <c r="D26" s="17" t="str">
        <f aca="false">IF(OR(C26="",C21=""),"",C26*C21/100)</f>
        <v/>
      </c>
    </row>
    <row r="27" customFormat="false" ht="19.5" hidden="false" customHeight="true" outlineLevel="0" collapsed="false">
      <c r="B27" s="11" t="s">
        <v>24</v>
      </c>
      <c r="C27" s="18" t="str">
        <f aca="false">IF(OR(C25="",C26="",C25&lt;=0),"",C26/C25)</f>
        <v/>
      </c>
    </row>
    <row r="28" customFormat="false" ht="19.5" hidden="false" customHeight="true" outlineLevel="0" collapsed="false">
      <c r="B28" s="13" t="s">
        <v>25</v>
      </c>
      <c r="D28" s="19" t="str">
        <f aca="false">IF(OR(D25="",D26=""),"",D26-D25)</f>
        <v/>
      </c>
    </row>
    <row r="30" customFormat="false" ht="24" hidden="false" customHeight="true" outlineLevel="0" collapsed="false">
      <c r="B30" s="16" t="s">
        <v>26</v>
      </c>
    </row>
    <row r="31" customFormat="false" ht="27.75" hidden="false" customHeight="true" outlineLevel="0" collapsed="false">
      <c r="B31" s="4" t="s">
        <v>27</v>
      </c>
      <c r="C31" s="5" t="s">
        <v>28</v>
      </c>
    </row>
    <row r="32" customFormat="false" ht="18.75" hidden="false" customHeight="true" outlineLevel="0" collapsed="false">
      <c r="B32" s="6" t="s">
        <v>29</v>
      </c>
      <c r="C32" s="7"/>
    </row>
    <row r="33" customFormat="false" ht="18.75" hidden="false" customHeight="true" outlineLevel="0" collapsed="false">
      <c r="B33" s="6" t="s">
        <v>30</v>
      </c>
      <c r="C33" s="8"/>
    </row>
    <row r="34" customFormat="false" ht="18.75" hidden="false" customHeight="true" outlineLevel="0" collapsed="false">
      <c r="B34" s="6" t="s">
        <v>31</v>
      </c>
      <c r="C34" s="7"/>
    </row>
    <row r="35" customFormat="false" ht="34.5" hidden="false" customHeight="true" outlineLevel="0" collapsed="false">
      <c r="B35" s="9" t="s">
        <v>32</v>
      </c>
      <c r="C35" s="7"/>
    </row>
    <row r="36" customFormat="false" ht="34.5" hidden="false" customHeight="true" outlineLevel="0" collapsed="false">
      <c r="B36" s="20" t="s">
        <v>33</v>
      </c>
      <c r="C36" s="21" t="str">
        <f aca="false">IF(OR(C34="",C32=""),"",C34-C32)</f>
        <v/>
      </c>
    </row>
    <row r="37" customFormat="false" ht="19.5" hidden="false" customHeight="true" outlineLevel="0" collapsed="false">
      <c r="B37" s="13" t="s">
        <v>34</v>
      </c>
      <c r="C37" s="19" t="str">
        <f aca="false">IF(OR(C36="",C35=""),"",MIN(0,C36-C35))</f>
        <v/>
      </c>
    </row>
    <row r="38" customFormat="false" ht="18.75" hidden="false" customHeight="true" outlineLevel="0" collapsed="false">
      <c r="B38" s="6" t="s">
        <v>35</v>
      </c>
      <c r="C38" s="22" t="str">
        <f aca="false">IF(C37="","",IF(C37&lt;0,"Una línea que lleva doce meses sin bajar y una empresa sin margen la semana que más lo necesita.","Te llega, pero ese trozo de póliza ya no vuelve: es deuda a largo plazo mal colocada."))</f>
        <v/>
      </c>
    </row>
    <row r="40" customFormat="false" ht="24" hidden="false" customHeight="true" outlineLevel="0" collapsed="false">
      <c r="B40" s="16" t="s">
        <v>36</v>
      </c>
    </row>
    <row r="41" customFormat="false" ht="30" hidden="false" customHeight="true" outlineLevel="0" collapsed="false">
      <c r="B41" s="4" t="s">
        <v>37</v>
      </c>
      <c r="C41" s="5" t="s">
        <v>38</v>
      </c>
      <c r="D41" s="5" t="s">
        <v>39</v>
      </c>
    </row>
    <row r="42" customFormat="false" ht="18.75" hidden="false" customHeight="true" outlineLevel="0" collapsed="false">
      <c r="B42" s="6" t="s">
        <v>40</v>
      </c>
      <c r="C42" s="6" t="s">
        <v>41</v>
      </c>
      <c r="D42" s="23" t="str">
        <f aca="false">IF(C15="","",IF(EXACT(C15,"Póliza de crédito"),"Es el tuyo",""))</f>
        <v/>
      </c>
    </row>
    <row r="43" customFormat="false" ht="33.75" hidden="false" customHeight="true" outlineLevel="0" collapsed="false">
      <c r="B43" s="6" t="s">
        <v>42</v>
      </c>
      <c r="C43" s="9" t="s">
        <v>43</v>
      </c>
      <c r="D43" s="23" t="str">
        <f aca="false">IF(C15="","",IF(EXACT(C15,"Descuento comercial o factoring"),"Es el tuyo",""))</f>
        <v/>
      </c>
    </row>
    <row r="44" customFormat="false" ht="18.75" hidden="false" customHeight="true" outlineLevel="0" collapsed="false">
      <c r="B44" s="6" t="s">
        <v>44</v>
      </c>
      <c r="C44" s="6" t="s">
        <v>45</v>
      </c>
      <c r="D44" s="23" t="str">
        <f aca="false">IF(C15="","",IF(EXACT(C15,"Descuento comercial o factoring"),"Es el tuyo",""))</f>
        <v/>
      </c>
    </row>
    <row r="45" customFormat="false" ht="18.75" hidden="false" customHeight="true" outlineLevel="0" collapsed="false">
      <c r="B45" s="6" t="s">
        <v>46</v>
      </c>
      <c r="C45" s="6" t="s">
        <v>47</v>
      </c>
      <c r="D45" s="23" t="str">
        <f aca="false">IF(C15="","",IF(EXACT(C15,"Confirming"),"Es el tuyo",""))</f>
        <v/>
      </c>
    </row>
    <row r="46" customFormat="false" ht="18.75" hidden="false" customHeight="true" outlineLevel="0" collapsed="false">
      <c r="B46" s="6" t="s">
        <v>48</v>
      </c>
      <c r="C46" s="6" t="s">
        <v>49</v>
      </c>
      <c r="D46" s="23" t="str">
        <f aca="false">IF(C15="","",IF(EXACT(C15,"Préstamo a plazo"),"Es el tuyo",""))</f>
        <v/>
      </c>
    </row>
    <row r="47" customFormat="false" ht="18.75" hidden="false" customHeight="true" outlineLevel="0" collapsed="false">
      <c r="B47" s="6" t="s">
        <v>50</v>
      </c>
      <c r="C47" s="6" t="s">
        <v>51</v>
      </c>
      <c r="D47" s="23" t="str">
        <f aca="false">IF(C15="","",IF(EXACT(C15,"Leasing"),"Es el tuyo",""))</f>
        <v/>
      </c>
    </row>
    <row r="48" customFormat="false" ht="18.75" hidden="false" customHeight="true" outlineLevel="0" collapsed="false">
      <c r="B48" s="6" t="s">
        <v>52</v>
      </c>
      <c r="C48" s="6" t="s">
        <v>53</v>
      </c>
      <c r="D48" s="23" t="str">
        <f aca="false">IF(C15="","",IF(EXACT(C15,"Renting"),"Es el tuyo",""))</f>
        <v/>
      </c>
    </row>
    <row r="50" customFormat="false" ht="15" hidden="false" customHeight="true" outlineLevel="0" collapsed="false">
      <c r="B50" s="24" t="s">
        <v>54</v>
      </c>
      <c r="C50" s="24" t="s">
        <v>55</v>
      </c>
      <c r="D50" s="24" t="s">
        <v>56</v>
      </c>
      <c r="E50" s="24" t="s">
        <v>57</v>
      </c>
    </row>
    <row r="51" customFormat="false" ht="30" hidden="false" customHeight="true" outlineLevel="0" collapsed="false">
      <c r="B51" s="25" t="str">
        <f aca="false">IF(C15="","",C15)</f>
        <v/>
      </c>
      <c r="C51" s="26" t="str">
        <f aca="false">IF(C25="","",C25)</f>
        <v/>
      </c>
      <c r="D51" s="26" t="str">
        <f aca="false">IF(C26="","",C26)</f>
        <v/>
      </c>
      <c r="E51" s="27" t="str">
        <f aca="false">IF(C27="","",C27)</f>
        <v/>
      </c>
    </row>
  </sheetData>
  <sheetProtection sheet="true"/>
  <mergeCells count="1">
    <mergeCell ref="B4:E4"/>
  </mergeCells>
  <dataValidations count="4">
    <dataValidation allowBlank="true" error="Elige un valor de la lista." errorStyle="stop" errorTitle="Valor no válido" operator="between" prompt="Sí sólo si hay factura o efecto firmado." promptTitle="Qué escribir aquí" showDropDown="false" showErrorMessage="false" showInputMessage="true" sqref="C10" type="list">
      <formula1>"Sí,No"</formula1>
      <formula2>0</formula2>
    </dataValidation>
    <dataValidation allowBlank="true" error="Elige un valor de la lista." errorStyle="stop" errorTitle="Valor no válido" operator="between" showDropDown="false" showErrorMessage="false" showInputMessage="false" sqref="C11" type="list">
      <formula1>"Sí,No"</formula1>
      <formula2>0</formula2>
    </dataValidation>
    <dataValidation allowBlank="true" error="Elige un valor de la lista." errorStyle="stop" errorTitle="Valor no válido" operator="between" showDropDown="false" showErrorMessage="false" showInputMessage="false" sqref="C12" type="list">
      <formula1>"Sí,No"</formula1>
      <formula2>0</formula2>
    </dataValidation>
    <dataValidation allowBlank="true" error="Elige un valor de la lista." errorStyle="stop" errorTitle="Valor no válido" operator="between" prompt="Anticipo del cliente, plazo con el proveedor, certificaciones parciales." promptTitle="Qué escribir aquí" showDropDown="false" showErrorMessage="false" showInputMessage="true" sqref="C13" type="list">
      <formula1>"Sí,No"</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4"/>
    <col collapsed="false" customWidth="true" hidden="false" outlineLevel="0" max="3" min="3" style="0" width="20"/>
    <col collapsed="false" customWidth="true" hidden="false" outlineLevel="0" max="5" min="4" style="0" width="16"/>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28" t="s">
        <v>58</v>
      </c>
      <c r="C4" s="28"/>
      <c r="D4" s="28"/>
      <c r="E4" s="28"/>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t="n">
        <v>43000</v>
      </c>
    </row>
    <row r="9" customFormat="false" ht="18.75" hidden="false" customHeight="true" outlineLevel="0" collapsed="false">
      <c r="B9" s="6" t="s">
        <v>6</v>
      </c>
      <c r="C9" s="8" t="n">
        <v>6</v>
      </c>
    </row>
    <row r="10" customFormat="false" ht="34.5" hidden="false" customHeight="true" outlineLevel="0" collapsed="false">
      <c r="B10" s="9" t="s">
        <v>7</v>
      </c>
      <c r="C10" s="10" t="s">
        <v>59</v>
      </c>
    </row>
    <row r="11" customFormat="false" ht="18.75" hidden="false" customHeight="true" outlineLevel="0" collapsed="false">
      <c r="B11" s="6" t="s">
        <v>8</v>
      </c>
      <c r="C11" s="10" t="s">
        <v>59</v>
      </c>
    </row>
    <row r="12" customFormat="false" ht="34.5" hidden="false" customHeight="true" outlineLevel="0" collapsed="false">
      <c r="B12" s="9" t="s">
        <v>9</v>
      </c>
      <c r="C12" s="10" t="s">
        <v>59</v>
      </c>
    </row>
    <row r="13" customFormat="false" ht="18.75" hidden="false" customHeight="true" outlineLevel="0" collapsed="false">
      <c r="B13" s="6" t="s">
        <v>10</v>
      </c>
      <c r="C13" s="10" t="s">
        <v>59</v>
      </c>
    </row>
    <row r="14" customFormat="false" ht="19.5" hidden="false" customHeight="true" outlineLevel="0" collapsed="false">
      <c r="B14" s="11" t="s">
        <v>11</v>
      </c>
      <c r="C14" s="12" t="str">
        <f aca="false">IF(C9="","",IF(C9&lt;=26,"Corta   ·   desaparece en semanas","Larga   ·   dura años o es permanente"))</f>
        <v>Corta   ·   desaparece en semanas</v>
      </c>
    </row>
    <row r="15" customFormat="false" ht="19.5" hidden="false" customHeight="true" outlineLevel="0" collapsed="false">
      <c r="B15" s="13" t="s">
        <v>12</v>
      </c>
      <c r="C15" s="14" t="str">
        <f aca="false">IF(OR(C9="",C10="",C11=""),"",IF(C9&lt;=26,IF(C10="Sí","Descuento comercial o factoring","Póliza de crédito"),IF(C11="Sí",IF(C12="","",IF(C12="Sí","Leasing","Renting")),"Préstamo a plazo")))</f>
        <v>Póliza de crédito</v>
      </c>
    </row>
    <row r="16" customFormat="false" ht="19.5" hidden="false" customHeight="true" outlineLevel="0" collapsed="false">
      <c r="B16" s="11" t="s">
        <v>13</v>
      </c>
      <c r="C16" s="12" t="str">
        <f aca="false">IF(C15="","",IF(C9&lt;=26,"Un préstamo a plazo: pagas intereses años por un problema de semanas.","La póliza: cada renovación sería una apuesta con el dinero metido en hierro."))</f>
        <v>Un préstamo a plazo: pagas intereses años por un problema de semanas.</v>
      </c>
    </row>
    <row r="17" customFormat="false" ht="19.5" hidden="false" customHeight="true" outlineLevel="0" collapsed="false">
      <c r="B17" s="11" t="s">
        <v>14</v>
      </c>
      <c r="C17" s="12" t="str">
        <f aca="false">IF(C13="","",IF(C13="Sí","Resuélvelo sin banco: un anticipo o un plazo distinto no llevan comisión de apertura.","Pide el producto por su nombre, con importe y duración: la conversación cambia de sitio."))</f>
        <v>Pide el producto por su nombre, con importe y duración: la conversación cambia de sitio.</v>
      </c>
    </row>
    <row r="19" customFormat="false" ht="27.75" hidden="false" customHeight="true" outlineLevel="0" collapsed="false">
      <c r="B19" s="4" t="s">
        <v>15</v>
      </c>
      <c r="C19" s="5" t="s">
        <v>4</v>
      </c>
    </row>
    <row r="20" customFormat="false" ht="18.75" hidden="false" customHeight="true" outlineLevel="0" collapsed="false">
      <c r="B20" s="6" t="s">
        <v>16</v>
      </c>
      <c r="C20" s="8" t="n">
        <v>5</v>
      </c>
    </row>
    <row r="21" customFormat="false" ht="34.5" hidden="false" customHeight="true" outlineLevel="0" collapsed="false">
      <c r="B21" s="9" t="s">
        <v>17</v>
      </c>
      <c r="C21" s="15" t="n">
        <v>6</v>
      </c>
    </row>
    <row r="23" customFormat="false" ht="24" hidden="false" customHeight="true" outlineLevel="0" collapsed="false">
      <c r="B23" s="16" t="s">
        <v>18</v>
      </c>
    </row>
    <row r="24" customFormat="false" ht="33.75" hidden="false" customHeight="true" outlineLevel="0" collapsed="false">
      <c r="B24" s="4" t="s">
        <v>19</v>
      </c>
      <c r="C24" s="5" t="s">
        <v>20</v>
      </c>
      <c r="D24" s="5" t="s">
        <v>21</v>
      </c>
    </row>
    <row r="25" customFormat="false" ht="18.75" hidden="false" customHeight="true" outlineLevel="0" collapsed="false">
      <c r="B25" s="6" t="s">
        <v>22</v>
      </c>
      <c r="C25" s="17" t="n">
        <f aca="false">IF(OR(C8="",C9=""),"",C8*C9/52)</f>
        <v>4961.53846153846</v>
      </c>
      <c r="D25" s="17" t="n">
        <f aca="false">IF(OR(C25="",C21=""),"",C25*C21/100)</f>
        <v>297.692307692308</v>
      </c>
    </row>
    <row r="26" customFormat="false" ht="18.75" hidden="false" customHeight="true" outlineLevel="0" collapsed="false">
      <c r="B26" s="6" t="s">
        <v>23</v>
      </c>
      <c r="C26" s="17" t="n">
        <f aca="false">IF(OR(C8="",C20=""),"",C8/2*C20)</f>
        <v>107500</v>
      </c>
      <c r="D26" s="17" t="n">
        <f aca="false">IF(OR(C26="",C21=""),"",C26*C21/100)</f>
        <v>6450</v>
      </c>
    </row>
    <row r="27" customFormat="false" ht="19.5" hidden="false" customHeight="true" outlineLevel="0" collapsed="false">
      <c r="B27" s="11" t="s">
        <v>24</v>
      </c>
      <c r="C27" s="18" t="n">
        <f aca="false">IF(OR(C25="",C26="",C25&lt;=0),"",C26/C25)</f>
        <v>21.6666666666667</v>
      </c>
    </row>
    <row r="28" customFormat="false" ht="19.5" hidden="false" customHeight="true" outlineLevel="0" collapsed="false">
      <c r="B28" s="13" t="s">
        <v>25</v>
      </c>
      <c r="D28" s="19" t="n">
        <f aca="false">IF(OR(D25="",D26=""),"",D26-D25)</f>
        <v>6152.30769230769</v>
      </c>
    </row>
    <row r="30" customFormat="false" ht="24" hidden="false" customHeight="true" outlineLevel="0" collapsed="false">
      <c r="B30" s="16" t="s">
        <v>26</v>
      </c>
    </row>
    <row r="31" customFormat="false" ht="27.75" hidden="false" customHeight="true" outlineLevel="0" collapsed="false">
      <c r="B31" s="4" t="s">
        <v>27</v>
      </c>
      <c r="C31" s="5" t="s">
        <v>28</v>
      </c>
    </row>
    <row r="32" customFormat="false" ht="18.75" hidden="false" customHeight="true" outlineLevel="0" collapsed="false">
      <c r="B32" s="6" t="s">
        <v>29</v>
      </c>
      <c r="C32" s="7" t="n">
        <v>60000</v>
      </c>
    </row>
    <row r="33" customFormat="false" ht="18.75" hidden="false" customHeight="true" outlineLevel="0" collapsed="false">
      <c r="B33" s="6" t="s">
        <v>30</v>
      </c>
      <c r="C33" s="8" t="n">
        <v>8</v>
      </c>
    </row>
    <row r="34" customFormat="false" ht="18.75" hidden="false" customHeight="true" outlineLevel="0" collapsed="false">
      <c r="B34" s="6" t="s">
        <v>31</v>
      </c>
      <c r="C34" s="7" t="n">
        <v>100000</v>
      </c>
    </row>
    <row r="35" customFormat="false" ht="34.5" hidden="false" customHeight="true" outlineLevel="0" collapsed="false">
      <c r="B35" s="9" t="s">
        <v>32</v>
      </c>
      <c r="C35" s="7" t="n">
        <v>43000</v>
      </c>
    </row>
    <row r="36" customFormat="false" ht="34.5" hidden="false" customHeight="true" outlineLevel="0" collapsed="false">
      <c r="B36" s="20" t="s">
        <v>33</v>
      </c>
      <c r="C36" s="21" t="n">
        <f aca="false">IF(OR(C34="",C32=""),"",C34-C32)</f>
        <v>40000</v>
      </c>
    </row>
    <row r="37" customFormat="false" ht="19.5" hidden="false" customHeight="true" outlineLevel="0" collapsed="false">
      <c r="B37" s="13" t="s">
        <v>34</v>
      </c>
      <c r="C37" s="19" t="n">
        <f aca="false">IF(OR(C36="",C35=""),"",MIN(0,C36-C35))</f>
        <v>-3000</v>
      </c>
    </row>
    <row r="38" customFormat="false" ht="18.75" hidden="false" customHeight="true" outlineLevel="0" collapsed="false">
      <c r="B38" s="6" t="s">
        <v>35</v>
      </c>
      <c r="C38" s="22" t="str">
        <f aca="false">IF(C37="","",IF(C37&lt;0,"Una línea que lleva doce meses sin bajar y una empresa sin margen la semana que más lo necesita.","Te llega, pero ese trozo de póliza ya no vuelve: es deuda a largo plazo mal colocada."))</f>
        <v>Una línea que lleva doce meses sin bajar y una empresa sin margen la semana que más lo necesita.</v>
      </c>
    </row>
    <row r="40" customFormat="false" ht="24" hidden="false" customHeight="true" outlineLevel="0" collapsed="false">
      <c r="B40" s="16" t="s">
        <v>36</v>
      </c>
    </row>
    <row r="41" customFormat="false" ht="30" hidden="false" customHeight="true" outlineLevel="0" collapsed="false">
      <c r="B41" s="4" t="s">
        <v>37</v>
      </c>
      <c r="C41" s="5" t="s">
        <v>38</v>
      </c>
      <c r="D41" s="5" t="s">
        <v>39</v>
      </c>
    </row>
    <row r="42" customFormat="false" ht="18.75" hidden="false" customHeight="true" outlineLevel="0" collapsed="false">
      <c r="B42" s="6" t="s">
        <v>40</v>
      </c>
      <c r="C42" s="6" t="s">
        <v>41</v>
      </c>
      <c r="D42" s="23" t="str">
        <f aca="false">IF(C15="","",IF(EXACT(C15,"Póliza de crédito"),"Es el tuyo",""))</f>
        <v>Es el tuyo</v>
      </c>
    </row>
    <row r="43" customFormat="false" ht="33.75" hidden="false" customHeight="true" outlineLevel="0" collapsed="false">
      <c r="B43" s="6" t="s">
        <v>42</v>
      </c>
      <c r="C43" s="9" t="s">
        <v>43</v>
      </c>
      <c r="D43" s="23" t="str">
        <f aca="false">IF(C15="","",IF(EXACT(C15,"Descuento comercial o factoring"),"Es el tuyo",""))</f>
        <v/>
      </c>
    </row>
    <row r="44" customFormat="false" ht="18.75" hidden="false" customHeight="true" outlineLevel="0" collapsed="false">
      <c r="B44" s="6" t="s">
        <v>44</v>
      </c>
      <c r="C44" s="6" t="s">
        <v>45</v>
      </c>
      <c r="D44" s="23" t="str">
        <f aca="false">IF(C15="","",IF(EXACT(C15,"Descuento comercial o factoring"),"Es el tuyo",""))</f>
        <v/>
      </c>
    </row>
    <row r="45" customFormat="false" ht="18.75" hidden="false" customHeight="true" outlineLevel="0" collapsed="false">
      <c r="B45" s="6" t="s">
        <v>46</v>
      </c>
      <c r="C45" s="6" t="s">
        <v>47</v>
      </c>
      <c r="D45" s="23" t="str">
        <f aca="false">IF(C15="","",IF(EXACT(C15,"Confirming"),"Es el tuyo",""))</f>
        <v/>
      </c>
    </row>
    <row r="46" customFormat="false" ht="18.75" hidden="false" customHeight="true" outlineLevel="0" collapsed="false">
      <c r="B46" s="6" t="s">
        <v>48</v>
      </c>
      <c r="C46" s="6" t="s">
        <v>49</v>
      </c>
      <c r="D46" s="23" t="str">
        <f aca="false">IF(C15="","",IF(EXACT(C15,"Préstamo a plazo"),"Es el tuyo",""))</f>
        <v/>
      </c>
    </row>
    <row r="47" customFormat="false" ht="18.75" hidden="false" customHeight="true" outlineLevel="0" collapsed="false">
      <c r="B47" s="6" t="s">
        <v>50</v>
      </c>
      <c r="C47" s="6" t="s">
        <v>51</v>
      </c>
      <c r="D47" s="23" t="str">
        <f aca="false">IF(C15="","",IF(EXACT(C15,"Leasing"),"Es el tuyo",""))</f>
        <v/>
      </c>
    </row>
    <row r="48" customFormat="false" ht="18.75" hidden="false" customHeight="true" outlineLevel="0" collapsed="false">
      <c r="B48" s="6" t="s">
        <v>52</v>
      </c>
      <c r="C48" s="6" t="s">
        <v>53</v>
      </c>
      <c r="D48" s="23" t="str">
        <f aca="false">IF(C15="","",IF(EXACT(C15,"Renting"),"Es el tuyo",""))</f>
        <v/>
      </c>
    </row>
    <row r="50" customFormat="false" ht="15" hidden="false" customHeight="true" outlineLevel="0" collapsed="false">
      <c r="B50" s="24" t="s">
        <v>54</v>
      </c>
      <c r="C50" s="24" t="s">
        <v>55</v>
      </c>
      <c r="D50" s="24" t="s">
        <v>56</v>
      </c>
      <c r="E50" s="24" t="s">
        <v>57</v>
      </c>
    </row>
    <row r="51" customFormat="false" ht="30" hidden="false" customHeight="true" outlineLevel="0" collapsed="false">
      <c r="B51" s="25" t="str">
        <f aca="false">IF(C15="","",C15)</f>
        <v>Póliza de crédito</v>
      </c>
      <c r="C51" s="26" t="n">
        <f aca="false">IF(C25="","",C25)</f>
        <v>4961.53846153846</v>
      </c>
      <c r="D51" s="26" t="n">
        <f aca="false">IF(C26="","",C26)</f>
        <v>107500</v>
      </c>
      <c r="E51" s="27" t="n">
        <f aca="false">IF(C27="","",C27)</f>
        <v>21.6666666666667</v>
      </c>
    </row>
  </sheetData>
  <sheetProtection sheet="true"/>
  <mergeCells count="1">
    <mergeCell ref="B4:E4"/>
  </mergeCells>
  <dataValidations count="4">
    <dataValidation allowBlank="true" error="Elige un valor de la lista." errorStyle="stop" errorTitle="Valor no válido" operator="between" prompt="Sí sólo si hay factura o efecto firmado." promptTitle="Qué escribir aquí" showDropDown="false" showErrorMessage="false" showInputMessage="true" sqref="C10" type="list">
      <formula1>"Sí,No"</formula1>
      <formula2>0</formula2>
    </dataValidation>
    <dataValidation allowBlank="true" error="Elige un valor de la lista." errorStyle="stop" errorTitle="Valor no válido" operator="between" showDropDown="false" showErrorMessage="false" showInputMessage="false" sqref="C11" type="list">
      <formula1>"Sí,No"</formula1>
      <formula2>0</formula2>
    </dataValidation>
    <dataValidation allowBlank="true" error="Elige un valor de la lista." errorStyle="stop" errorTitle="Valor no válido" operator="between" showDropDown="false" showErrorMessage="false" showInputMessage="false" sqref="C12" type="list">
      <formula1>"Sí,No"</formula1>
      <formula2>0</formula2>
    </dataValidation>
    <dataValidation allowBlank="true" error="Elige un valor de la lista." errorStyle="stop" errorTitle="Valor no válido" operator="between" prompt="Anticipo del cliente, plazo con el proveedor, certificaciones parciales." promptTitle="Qué escribir aquí" showDropDown="false" showErrorMessage="false" showInputMessage="true" sqref="C13" type="list">
      <formula1>"Sí,No"</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29" t="s">
        <v>60</v>
      </c>
    </row>
    <row r="5" customFormat="false" ht="24" hidden="false" customHeight="true" outlineLevel="0" collapsed="false">
      <c r="B5" s="16" t="s">
        <v>61</v>
      </c>
    </row>
    <row r="6" customFormat="false" ht="75" hidden="false" customHeight="true" outlineLevel="0" collapsed="false">
      <c r="B6" s="30" t="s">
        <v>62</v>
      </c>
      <c r="C6" s="30"/>
    </row>
    <row r="8" customFormat="false" ht="24" hidden="false" customHeight="true" outlineLevel="0" collapsed="false">
      <c r="B8" s="16" t="s">
        <v>63</v>
      </c>
    </row>
    <row r="9" customFormat="false" ht="75" hidden="false" customHeight="true" outlineLevel="0" collapsed="false">
      <c r="B9" s="30" t="s">
        <v>64</v>
      </c>
      <c r="C9" s="30"/>
    </row>
    <row r="10" customFormat="false" ht="30" hidden="false" customHeight="true" outlineLevel="0" collapsed="false">
      <c r="B10" s="30" t="s">
        <v>65</v>
      </c>
      <c r="C10" s="30"/>
    </row>
    <row r="11" customFormat="false" ht="30" hidden="false" customHeight="true" outlineLevel="0" collapsed="false">
      <c r="B11" s="30" t="s">
        <v>66</v>
      </c>
      <c r="C11" s="30"/>
    </row>
    <row r="12" customFormat="false" ht="30" hidden="false" customHeight="true" outlineLevel="0" collapsed="false">
      <c r="B12" s="30" t="s">
        <v>67</v>
      </c>
      <c r="C12" s="30"/>
    </row>
    <row r="14" customFormat="false" ht="24" hidden="false" customHeight="true" outlineLevel="0" collapsed="false">
      <c r="B14" s="16" t="s">
        <v>68</v>
      </c>
    </row>
    <row r="15" customFormat="false" ht="30" hidden="false" customHeight="true" outlineLevel="0" collapsed="false">
      <c r="B15" s="30" t="s">
        <v>69</v>
      </c>
      <c r="C15" s="30"/>
    </row>
    <row r="16" customFormat="false" ht="60" hidden="false" customHeight="true" outlineLevel="0" collapsed="false">
      <c r="B16" s="30" t="s">
        <v>70</v>
      </c>
      <c r="C16" s="30"/>
    </row>
    <row r="17" customFormat="false" ht="60" hidden="false" customHeight="true" outlineLevel="0" collapsed="false">
      <c r="B17" s="30" t="s">
        <v>71</v>
      </c>
      <c r="C17" s="30"/>
    </row>
    <row r="18" customFormat="false" ht="30" hidden="false" customHeight="true" outlineLevel="0" collapsed="false">
      <c r="B18" s="30" t="s">
        <v>72</v>
      </c>
      <c r="C18" s="30"/>
    </row>
    <row r="19" customFormat="false" ht="45" hidden="false" customHeight="true" outlineLevel="0" collapsed="false">
      <c r="B19" s="30" t="s">
        <v>73</v>
      </c>
      <c r="C19" s="30"/>
    </row>
    <row r="21" customFormat="false" ht="24" hidden="false" customHeight="true" outlineLevel="0" collapsed="false">
      <c r="B21" s="16" t="s">
        <v>74</v>
      </c>
    </row>
    <row r="22" customFormat="false" ht="45" hidden="false" customHeight="true" outlineLevel="0" collapsed="false">
      <c r="B22" s="30" t="s">
        <v>75</v>
      </c>
      <c r="C22" s="30"/>
    </row>
    <row r="23" customFormat="false" ht="30" hidden="false" customHeight="true" outlineLevel="0" collapsed="false">
      <c r="B23" s="30" t="s">
        <v>76</v>
      </c>
      <c r="C23" s="30"/>
    </row>
    <row r="24" customFormat="false" ht="30" hidden="false" customHeight="true" outlineLevel="0" collapsed="false">
      <c r="B24" s="30" t="s">
        <v>77</v>
      </c>
      <c r="C24" s="30"/>
    </row>
    <row r="25" customFormat="false" ht="30" hidden="false" customHeight="true" outlineLevel="0" collapsed="false">
      <c r="B25" s="30" t="s">
        <v>78</v>
      </c>
      <c r="C25" s="30"/>
    </row>
    <row r="26" customFormat="false" ht="30" hidden="false" customHeight="true" outlineLevel="0" collapsed="false">
      <c r="B26" s="30" t="s">
        <v>79</v>
      </c>
      <c r="C26" s="30"/>
    </row>
    <row r="28" customFormat="false" ht="24" hidden="false" customHeight="true" outlineLevel="0" collapsed="false">
      <c r="B28" s="31" t="s">
        <v>80</v>
      </c>
    </row>
    <row r="29" customFormat="false" ht="105" hidden="false" customHeight="true" outlineLevel="0" collapsed="false">
      <c r="B29" s="32" t="s">
        <v>81</v>
      </c>
      <c r="C29" s="32"/>
    </row>
    <row r="31" customFormat="false" ht="24" hidden="false" customHeight="true" outlineLevel="0" collapsed="false">
      <c r="B31" s="16" t="s">
        <v>82</v>
      </c>
    </row>
    <row r="32" customFormat="false" ht="19.5" hidden="false" customHeight="true" outlineLevel="0" collapsed="false">
      <c r="B32" s="33" t="s">
        <v>83</v>
      </c>
      <c r="C32" s="33"/>
    </row>
    <row r="33" customFormat="false" ht="19.5" hidden="false" customHeight="true" outlineLevel="0" collapsed="false">
      <c r="B33" s="34" t="s">
        <v>84</v>
      </c>
      <c r="C33" s="34"/>
    </row>
    <row r="34" customFormat="false" ht="19.5" hidden="false" customHeight="true" outlineLevel="0" collapsed="false">
      <c r="B34" s="35" t="s">
        <v>85</v>
      </c>
      <c r="C34" s="35"/>
    </row>
  </sheetData>
  <sheetProtection sheet="true"/>
  <mergeCells count="19">
    <mergeCell ref="B6:C6"/>
    <mergeCell ref="B9:C9"/>
    <mergeCell ref="B10:C10"/>
    <mergeCell ref="B11:C11"/>
    <mergeCell ref="B12:C12"/>
    <mergeCell ref="B15:C15"/>
    <mergeCell ref="B16:C16"/>
    <mergeCell ref="B17:C17"/>
    <mergeCell ref="B18:C18"/>
    <mergeCell ref="B19:C19"/>
    <mergeCell ref="B22:C22"/>
    <mergeCell ref="B23:C23"/>
    <mergeCell ref="B24:C24"/>
    <mergeCell ref="B25:C25"/>
    <mergeCell ref="B26:C26"/>
    <mergeCell ref="B29:C29"/>
    <mergeCell ref="B32:C32"/>
    <mergeCell ref="B33:C33"/>
    <mergeCell ref="B34:C3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2026-09-10T12:23:59Z</dcterms:created>
  <dc:creator>openpyxl</dc:creator>
  <dc:description/>
  <dc:language>en-US</dc:language>
  <cp:lastModifiedBy/>
  <dcterms:modified xsi:type="dcterms:W3CDTF">2026-09-10T12:23:59Z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