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<sst xmlns="http://schemas.openxmlformats.org/spreadsheetml/2006/main" count="140" uniqueCount="78">
  <si>
    <t xml:space="preserve">Coste total de una operación</t>
  </si>
  <si>
    <t xml:space="preserve">Pones el límite, la disposición media, el tipo, las comisiones y los gastos, y la hoja te da el coste anual en euros y el coste efectivo sobre el dinero que usas de verdad, en las tres versiones de la misma operación.</t>
  </si>
  <si>
    <t xml:space="preserve">   Escribes tú en las celdas azules.   ·   Lo gris lo calcula la hoja sola.   ·   Capítulo 25 · plantilla 25.1 de 44   ·   El detalle, en la hoja «Cómo se usa».</t>
  </si>
  <si>
    <t xml:space="preserve">La operación que tienes encima de la mesa</t>
  </si>
  <si>
    <t xml:space="preserve">Escribes tú</t>
  </si>
  <si>
    <t xml:space="preserve">Límite de la póliza</t>
  </si>
  <si>
    <t xml:space="preserve">Disposición media a lo largo del año</t>
  </si>
  <si>
    <t xml:space="preserve">Lo que no usas de media   ·   y también se paga</t>
  </si>
  <si>
    <t xml:space="preserve">LAS CUATRO PALANCAS, EN LAS TRES VERSIONES DE LA MISMA PÓLIZA</t>
  </si>
  <si>
    <t xml:space="preserve">Lo que se negocia</t>
  </si>
  <si>
    <t xml:space="preserve">Como te la
ofrecen</t>
  </si>
  <si>
    <t xml:space="preserve">Negociada</t>
  </si>
  <si>
    <t xml:space="preserve">A precio medio
de mercado</t>
  </si>
  <si>
    <t xml:space="preserve">Tipo   ·   escribe 6 si es el 6 %</t>
  </si>
  <si>
    <t xml:space="preserve">Comisión de apertura, sobre el límite   (en %)</t>
  </si>
  <si>
    <t xml:space="preserve">No disponibilidad, sobre lo que no usas   (en %)</t>
  </si>
  <si>
    <t xml:space="preserve">Estudio, intervención y otros gastos</t>
  </si>
  <si>
    <t xml:space="preserve">EL COSTE, TROZO A TROZO</t>
  </si>
  <si>
    <t xml:space="preserve">Los cuatro trozos del coste</t>
  </si>
  <si>
    <t xml:space="preserve">Intereses del tipo</t>
  </si>
  <si>
    <t xml:space="preserve">Comisión de apertura</t>
  </si>
  <si>
    <t xml:space="preserve">No disponibilidad</t>
  </si>
  <si>
    <t xml:space="preserve">Coste anual de la operación</t>
  </si>
  <si>
    <t xml:space="preserve">Coste efectivo sobre el dinero que usas de verdad</t>
  </si>
  <si>
    <t xml:space="preserve">Lo que te ahorras frente a la primera columna</t>
  </si>
  <si>
    <t xml:space="preserve">De ese ahorro, lo que sale de comisiones y gastos</t>
  </si>
  <si>
    <t xml:space="preserve">LA CARENCIA, QUE ES LA PALANCA DONDE ESTÁ EL DINERO</t>
  </si>
  <si>
    <t xml:space="preserve">El préstamo que te están ofreciendo</t>
  </si>
  <si>
    <t xml:space="preserve">Lo que sale</t>
  </si>
  <si>
    <t xml:space="preserve">Importe del préstamo</t>
  </si>
  <si>
    <t xml:space="preserve">Años del préstamo</t>
  </si>
  <si>
    <t xml:space="preserve">Años de carencia de principal que pides</t>
  </si>
  <si>
    <t xml:space="preserve">Principal que devuelves cada año</t>
  </si>
  <si>
    <t xml:space="preserve">Caja que se queda dentro durante la carencia</t>
  </si>
  <si>
    <t xml:space="preserve">Lo que te daría bajar medio punto el tipo</t>
  </si>
  <si>
    <t xml:space="preserve">Veces que la carencia gana a esa décima de tipo</t>
  </si>
  <si>
    <t xml:space="preserve">LA CUARTA PALANCA NO TIENE COLUMNA DE EUROS</t>
  </si>
  <si>
    <t xml:space="preserve">Cómo está acotado tu aval personal</t>
  </si>
  <si>
    <t xml:space="preserve">Sí o no</t>
  </si>
  <si>
    <t xml:space="preserve">¿El aval tiene un importe máximo escrito?</t>
  </si>
  <si>
    <t xml:space="preserve">¿Caduca cuando se cancela la operación?</t>
  </si>
  <si>
    <t xml:space="preserve">¿Decae solo si cumples un ratio dos ejercicios?</t>
  </si>
  <si>
    <t xml:space="preserve">¿Te han contestado por escrito a esas tres?</t>
  </si>
  <si>
    <t xml:space="preserve">Acotaciones que tienes puestas, de tres</t>
  </si>
  <si>
    <t xml:space="preserve">Lo que estás firmando</t>
  </si>
  <si>
    <t xml:space="preserve">COSTE ANUAL COMO TE LA OFRECEN</t>
  </si>
  <si>
    <t xml:space="preserve">COSTE ANUAL NEGOCIADA</t>
  </si>
  <si>
    <t xml:space="preserve">COSTE EFECTIVO NEGOCIADA</t>
  </si>
  <si>
    <t xml:space="preserve">LO QUE TE AHORRAS AL AÑO</t>
  </si>
  <si>
    <t xml:space="preserve">   EJEMPLO RESUELTO   ·   Los números son los del libro. Para trabajar con los tuyos, usa la hoja «Plantilla».</t>
  </si>
  <si>
    <t xml:space="preserve">No</t>
  </si>
  <si>
    <t xml:space="preserve">Capítulo 25 · plantilla 25.1 de 44 · «Facturas mucho y no ganas dinero»</t>
  </si>
  <si>
    <t xml:space="preserve">PARA QUÉ SIRVE</t>
  </si>
  <si>
    <t xml:space="preserve">Para saber lo que cuesta de verdad una operación bancaria antes de firmarla. En una póliza o un préstamo se negocian cuatro cosas —el tipo, las comisiones, el plazo y la carencia, y las garantías— y casi todo el mundo se pasa la reunión discutiendo la primera, que es la que menos margen tiene. Esta hoja pone las cuatro en euros y te enseña la diferencia entre lo que dice el cuadro de condiciones y lo que acabas pagando sobre el dinero que usas.</t>
  </si>
  <si>
    <t xml:space="preserve">QUÉ NECESITAS TENER A MANO</t>
  </si>
  <si>
    <t xml:space="preserve">El límite de la póliza y tu disposición media a lo largo del año, no la de hoy. Si no la sabes, mira los extractos de doce meses y haz la media: es un patrón normal usar fuerte unos meses y poco otros.</t>
  </si>
  <si>
    <t xml:space="preserve">El tipo que te ofrecen y todas las comisiones: apertura, estudio, no disponibilidad, renovación, corretaje y gastos de intervención. Todas se escriben como número: 1, no 0,01.</t>
  </si>
  <si>
    <t xml:space="preserve">Una referencia de mercado con fecha para la tercera columna. El Banco de España publica cada mes el tipo medio de las nuevas operaciones a empresas y la TAE media con comisiones dentro.</t>
  </si>
  <si>
    <t xml:space="preserve">El cuadro de condiciones del préstamo que te ofrezcan: importe, años y si admite carencia de principal.</t>
  </si>
  <si>
    <t xml:space="preserve">Los contratos de tus operaciones vivas, para contestar las cuatro preguntas del aval. Esa parte no está en la contabilidad: está en la penúltima página del contrato.</t>
  </si>
  <si>
    <t xml:space="preserve">CÓMO SE RELLENA</t>
  </si>
  <si>
    <t xml:space="preserve">Pon el límite y la disposición media. La hoja calcula lo que no usas, que es sobre lo que se cobra la comisión de no disponibilidad.</t>
  </si>
  <si>
    <t xml:space="preserve">Rellena las tres columnas de palancas. La primera es la que te ofrecen; la segunda, lo que crees que puedes conseguir; la tercera, el precio medio del mercado del mes en que estás negociando.</t>
  </si>
  <si>
    <t xml:space="preserve">Mira el coste efectivo sobre el dinero que usas de verdad. Es el número que hay que comparar entre ofertas, no el tipo.</t>
  </si>
  <si>
    <t xml:space="preserve">Baja al bloque de la carencia. Pon el préstamo que te ofrecen y los años de carencia de principal que vas a pedir, y compara la caja que libera con lo que da bajar medio punto.</t>
  </si>
  <si>
    <t xml:space="preserve">Termina con las cuatro preguntas del aval. Contéstalas leyendo el contrato, no de memoria: casi todo el mundo se equivoca al contar sus avales, y siempre por lo bajo.</t>
  </si>
  <si>
    <t xml:space="preserve">QUÉ TE ESTÁ DICIENDO</t>
  </si>
  <si>
    <t xml:space="preserve">La distancia entre el tipo del cuadro de condiciones y el coste efectivo. Una póliza que pone 6 % puede costarte casi cuatro puntos más sobre el dinero que usas de verdad.</t>
  </si>
  <si>
    <t xml:space="preserve">La fila del ahorro y la de debajo. Casi tres cuartas partes de lo que se gana negociando salen de las comisiones, que es la conversación que casi nadie tiene, y no del tipo, que es la que tiene todo el mundo.</t>
  </si>
  <si>
    <t xml:space="preserve">La comisión de no disponibilidad. Se paga por el dinero que no usas, así que cuanto más grande pidas la póliza «por si acaso», más pagas por no tocarla. Se dimensiona con la previsión de tesorería en la mano, no con la cifra que te deja dormir.</t>
  </si>
  <si>
    <t xml:space="preserve">Las veces que la carencia gana a media décima de tipo. La carencia no baja el coste total —lo sube, porque pagas intereses más tiempo—, pero cambia la caja del año que viene, que es lo que decide si la operación te ayuda o te aprieta.</t>
  </si>
  <si>
    <t xml:space="preserve">Las acotaciones del aval. Cero de tres significa que respondes de todo, por todo y sin fecha.</t>
  </si>
  <si>
    <t xml:space="preserve">OJO CON ESTO</t>
  </si>
  <si>
    <t xml:space="preserve">El error caro no es el tipo: es pelear décimas durante tres reuniones y firmar en treinta segundos una fianza solidaria sin límite de importe y sin caducidad. Ganar medio punto sobre 100.000 € dispuestos son 500 € al año, un orden de magnitud conocido y acotado. Un aval personal solidario no tiene orden de magnitud: su coste es una probabilidad multiplicada por tu patrimonio entero, y la probabilidad no es cero, porque si lo fuera no te lo pedirían. Acotarlo no cuesta dinero: cuesta una frase y que la reunión dure veinte minutos más. Y ojo con la cláusula de liberación por ratio: que exista depende de la política de cada entidad, no es un derecho, así que se pregunta pronto y por escrito.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</si>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</sst>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7">
    <numFmt numFmtId="164" formatCode="General"/>
    <numFmt numFmtId="165" formatCode="#,##0&quot; €&quot;;[RED]\-#,##0&quot; €&quot;"/>
    <numFmt numFmtId="166" formatCode="0.0&quot; %&quot;"/>
    <numFmt numFmtId="167" formatCode="0.0\ %;[RED]\-0.0\ %"/>
    <numFmt numFmtId="168" formatCode="#,##0"/>
    <numFmt numFmtId="169" formatCode="0.0&quot; x&quot;"/>
    <numFmt numFmtId="170" formatCode="@"/>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9.5"/>
      <color rgb="FF1F4FD8"/>
      <name val="Calibri"/>
      <family val="0"/>
      <charset val="1"/>
    </font>
    <font>
      <sz val="11"/>
      <color rgb="FF4C5462"/>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5"/>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style="thin">
        <color rgb="FFD8DCE4"/>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10" fillId="0" borderId="5" xfId="0" applyFont="true" applyBorder="true" applyAlignment="true" applyProtection="false">
      <alignment horizontal="right" vertical="center" textRotation="0" wrapText="tru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5" fontId="12" fillId="4" borderId="6"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5" fontId="14" fillId="3" borderId="6" xfId="0" applyFont="true" applyBorder="true" applyAlignment="true" applyProtection="false">
      <alignment horizontal="right" vertical="center" textRotation="0" wrapText="false" indent="0" shrinkToFit="false"/>
      <protection locked="true" hidden="false"/>
    </xf>
    <xf numFmtId="167" fontId="10" fillId="4" borderId="6" xfId="0" applyFont="true" applyBorder="true" applyAlignment="true" applyProtection="false">
      <alignment horizontal="right" vertical="center" textRotation="0" wrapText="false" indent="0"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9" fontId="14" fillId="3" borderId="6" xfId="0" applyFont="true" applyBorder="true" applyAlignment="true" applyProtection="false">
      <alignment horizontal="right" vertical="center" textRotation="0" wrapText="false" indent="0" shrinkToFit="false"/>
      <protection locked="true" hidden="false"/>
    </xf>
    <xf numFmtId="170" fontId="9" fillId="2" borderId="4" xfId="0" applyFont="true" applyBorder="true" applyAlignment="true" applyProtection="true">
      <alignment horizontal="center" vertical="center" textRotation="0" wrapText="false" indent="0" shrinkToFit="false"/>
      <protection locked="false" hidden="false"/>
    </xf>
    <xf numFmtId="168" fontId="10" fillId="4" borderId="6" xfId="0" applyFont="true" applyBorder="true" applyAlignment="true" applyProtection="false">
      <alignment horizontal="center" vertical="center" textRotation="0" wrapText="false" indent="0" shrinkToFit="false"/>
      <protection locked="true" hidden="false"/>
    </xf>
    <xf numFmtId="170" fontId="14" fillId="3" borderId="6" xfId="0" applyFont="true" applyBorder="true" applyAlignment="true" applyProtection="false">
      <alignment horizontal="lef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5" fontId="16" fillId="4" borderId="8" xfId="0" applyFont="true" applyBorder="true" applyAlignment="true" applyProtection="false">
      <alignment horizontal="center" vertical="center" textRotation="0" wrapText="false" indent="0" shrinkToFit="false"/>
      <protection locked="true" hidden="false"/>
    </xf>
    <xf numFmtId="165" fontId="17" fillId="4" borderId="8" xfId="0" applyFont="true" applyBorder="true" applyAlignment="true" applyProtection="false">
      <alignment horizontal="center" vertical="center" textRotation="0" wrapText="false" indent="0" shrinkToFit="false"/>
      <protection locked="true" hidden="false"/>
    </xf>
    <xf numFmtId="167" fontId="17" fillId="4" borderId="8"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C0504D"/>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BBB59"/>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Los cuatro trozos del coste, y cuál se mueve más</a:t>
            </a:r>
          </a:p>
        </c:rich>
      </c:tx>
      <c:overlay val="0"/>
      <c:spPr>
        <a:noFill/>
        <a:ln w="0">
          <a:noFill/>
        </a:ln>
      </c:spPr>
    </c:title>
    <c:autoTitleDeleted val="0"/>
    <c:plotArea>
      <c:barChart>
        <c:barDir val="col"/>
        <c:grouping val="clustered"/>
        <c:varyColors val="0"/>
        <c:ser>
          <c:idx val="0"/>
          <c:order val="0"/>
          <c:tx>
            <c:strRef>
              <c:f>Plantilla!C20</c:f>
              <c:strCache>
                <c:ptCount val="1"/>
                <c:pt idx="0">
                  <c:v>Como te la
ofrecen</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Plantilla!$B$21:$B$24</c:f>
              <c:strCache>
                <c:ptCount val="4"/>
                <c:pt idx="0">
                  <c:v>Intereses del tipo</c:v>
                </c:pt>
                <c:pt idx="1">
                  <c:v>Comisión de apertura</c:v>
                </c:pt>
                <c:pt idx="2">
                  <c:v>No disponibilidad</c:v>
                </c:pt>
                <c:pt idx="3">
                  <c:v>Estudio, intervención y otros gastos</c:v>
                </c:pt>
              </c:strCache>
            </c:strRef>
          </c:cat>
          <c:val>
            <c:numRef>
              <c:f>Plantilla!$C$21:$C$24</c:f>
              <c:numCache>
                <c:formatCode>General</c:formatCode>
                <c:ptCount val="4"/>
              </c:numCache>
            </c:numRef>
          </c:val>
        </c:ser>
        <c:ser>
          <c:idx val="1"/>
          <c:order val="1"/>
          <c:tx>
            <c:strRef>
              <c:f>Plantilla!D20</c:f>
              <c:strCache>
                <c:ptCount val="1"/>
                <c:pt idx="0">
                  <c:v>Negociada</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Plantilla!$B$21:$B$24</c:f>
              <c:strCache>
                <c:ptCount val="4"/>
                <c:pt idx="0">
                  <c:v>Intereses del tipo</c:v>
                </c:pt>
                <c:pt idx="1">
                  <c:v>Comisión de apertura</c:v>
                </c:pt>
                <c:pt idx="2">
                  <c:v>No disponibilidad</c:v>
                </c:pt>
                <c:pt idx="3">
                  <c:v>Estudio, intervención y otros gastos</c:v>
                </c:pt>
              </c:strCache>
            </c:strRef>
          </c:cat>
          <c:val>
            <c:numRef>
              <c:f>Plantilla!$D$21:$D$24</c:f>
              <c:numCache>
                <c:formatCode>General</c:formatCode>
                <c:ptCount val="4"/>
              </c:numCache>
            </c:numRef>
          </c:val>
        </c:ser>
        <c:ser>
          <c:idx val="2"/>
          <c:order val="2"/>
          <c:tx>
            <c:strRef>
              <c:f>Plantilla!E20</c:f>
              <c:strCache>
                <c:ptCount val="1"/>
                <c:pt idx="0">
                  <c:v>A precio medio
de mercado</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Plantilla!$B$21:$B$24</c:f>
              <c:strCache>
                <c:ptCount val="4"/>
                <c:pt idx="0">
                  <c:v>Intereses del tipo</c:v>
                </c:pt>
                <c:pt idx="1">
                  <c:v>Comisión de apertura</c:v>
                </c:pt>
                <c:pt idx="2">
                  <c:v>No disponibilidad</c:v>
                </c:pt>
                <c:pt idx="3">
                  <c:v>Estudio, intervención y otros gastos</c:v>
                </c:pt>
              </c:strCache>
            </c:strRef>
          </c:cat>
          <c:val>
            <c:numRef>
              <c:f>Plantilla!$E$21:$E$24</c:f>
              <c:numCache>
                <c:formatCode>General</c:formatCode>
                <c:ptCount val="4"/>
              </c:numCache>
            </c:numRef>
          </c:val>
        </c:ser>
        <c:gapWidth val="150"/>
        <c:overlap val="0"/>
        <c:axId val="34361789"/>
        <c:axId val="13616760"/>
      </c:barChart>
      <c:catAx>
        <c:axId val="343617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616760"/>
        <c:crosses val="autoZero"/>
        <c:auto val="1"/>
        <c:lblAlgn val="ctr"/>
        <c:lblOffset val="100"/>
        <c:noMultiLvlLbl val="0"/>
      </c:catAx>
      <c:valAx>
        <c:axId val="13616760"/>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36178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Los cuatro trozos del coste, y cuál se mueve más</a:t>
            </a:r>
          </a:p>
        </c:rich>
      </c:tx>
      <c:overlay val="0"/>
      <c:spPr>
        <a:noFill/>
        <a:ln w="0">
          <a:noFill/>
        </a:ln>
      </c:spPr>
    </c:title>
    <c:autoTitleDeleted val="0"/>
    <c:plotArea>
      <c:barChart>
        <c:barDir val="col"/>
        <c:grouping val="clustered"/>
        <c:varyColors val="0"/>
        <c:ser>
          <c:idx val="0"/>
          <c:order val="0"/>
          <c:tx>
            <c:strRef>
              <c:f>Ejemplo!C20</c:f>
              <c:strCache>
                <c:ptCount val="1"/>
                <c:pt idx="0">
                  <c:v>Como te la
ofrecen</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Ejemplo!$B$21:$B$24</c:f>
              <c:strCache>
                <c:ptCount val="4"/>
                <c:pt idx="0">
                  <c:v>Intereses del tipo</c:v>
                </c:pt>
                <c:pt idx="1">
                  <c:v>Comisión de apertura</c:v>
                </c:pt>
                <c:pt idx="2">
                  <c:v>No disponibilidad</c:v>
                </c:pt>
                <c:pt idx="3">
                  <c:v>Estudio, intervención y otros gastos</c:v>
                </c:pt>
              </c:strCache>
            </c:strRef>
          </c:cat>
          <c:val>
            <c:numRef>
              <c:f>Ejemplo!$C$21:$C$24</c:f>
              <c:numCache>
                <c:formatCode>#,##0" €";[RED]\-#,##0" €"</c:formatCode>
                <c:ptCount val="4"/>
                <c:pt idx="0">
                  <c:v>6000</c:v>
                </c:pt>
                <c:pt idx="1">
                  <c:v>2000</c:v>
                </c:pt>
                <c:pt idx="2">
                  <c:v>1000</c:v>
                </c:pt>
                <c:pt idx="3">
                  <c:v>800</c:v>
                </c:pt>
              </c:numCache>
            </c:numRef>
          </c:val>
        </c:ser>
        <c:ser>
          <c:idx val="1"/>
          <c:order val="1"/>
          <c:tx>
            <c:strRef>
              <c:f>Ejemplo!D20</c:f>
              <c:strCache>
                <c:ptCount val="1"/>
                <c:pt idx="0">
                  <c:v>Negociada</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Ejemplo!$B$21:$B$24</c:f>
              <c:strCache>
                <c:ptCount val="4"/>
                <c:pt idx="0">
                  <c:v>Intereses del tipo</c:v>
                </c:pt>
                <c:pt idx="1">
                  <c:v>Comisión de apertura</c:v>
                </c:pt>
                <c:pt idx="2">
                  <c:v>No disponibilidad</c:v>
                </c:pt>
                <c:pt idx="3">
                  <c:v>Estudio, intervención y otros gastos</c:v>
                </c:pt>
              </c:strCache>
            </c:strRef>
          </c:cat>
          <c:val>
            <c:numRef>
              <c:f>Ejemplo!$D$21:$D$24</c:f>
              <c:numCache>
                <c:formatCode>#,##0" €";[RED]\-#,##0" €"</c:formatCode>
                <c:ptCount val="4"/>
                <c:pt idx="0">
                  <c:v>5250</c:v>
                </c:pt>
                <c:pt idx="1">
                  <c:v>1000</c:v>
                </c:pt>
                <c:pt idx="2">
                  <c:v>400</c:v>
                </c:pt>
                <c:pt idx="3">
                  <c:v>400</c:v>
                </c:pt>
              </c:numCache>
            </c:numRef>
          </c:val>
        </c:ser>
        <c:ser>
          <c:idx val="2"/>
          <c:order val="2"/>
          <c:tx>
            <c:strRef>
              <c:f>Ejemplo!E20</c:f>
              <c:strCache>
                <c:ptCount val="1"/>
                <c:pt idx="0">
                  <c:v>A precio medio
de mercado</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Ejemplo!$B$21:$B$24</c:f>
              <c:strCache>
                <c:ptCount val="4"/>
                <c:pt idx="0">
                  <c:v>Intereses del tipo</c:v>
                </c:pt>
                <c:pt idx="1">
                  <c:v>Comisión de apertura</c:v>
                </c:pt>
                <c:pt idx="2">
                  <c:v>No disponibilidad</c:v>
                </c:pt>
                <c:pt idx="3">
                  <c:v>Estudio, intervención y otros gastos</c:v>
                </c:pt>
              </c:strCache>
            </c:strRef>
          </c:cat>
          <c:val>
            <c:numRef>
              <c:f>Ejemplo!$E$21:$E$24</c:f>
              <c:numCache>
                <c:formatCode>#,##0" €";[RED]\-#,##0" €"</c:formatCode>
                <c:ptCount val="4"/>
                <c:pt idx="0">
                  <c:v>3710</c:v>
                </c:pt>
                <c:pt idx="1">
                  <c:v>1000</c:v>
                </c:pt>
                <c:pt idx="2">
                  <c:v>400</c:v>
                </c:pt>
                <c:pt idx="3">
                  <c:v>400</c:v>
                </c:pt>
              </c:numCache>
            </c:numRef>
          </c:val>
        </c:ser>
        <c:gapWidth val="150"/>
        <c:overlap val="0"/>
        <c:axId val="26572374"/>
        <c:axId val="2128921"/>
      </c:barChart>
      <c:catAx>
        <c:axId val="2657237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28921"/>
        <c:crosses val="autoZero"/>
        <c:auto val="1"/>
        <c:lblAlgn val="ctr"/>
        <c:lblOffset val="100"/>
        <c:noMultiLvlLbl val="0"/>
      </c:catAx>
      <c:valAx>
        <c:axId val="2128921"/>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57237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51</xdr:row>
      <xdr:rowOff>0</xdr:rowOff>
    </xdr:from>
    <xdr:to>
      <xdr:col>7</xdr:col>
      <xdr:colOff>360</xdr:colOff>
      <xdr:row>68</xdr:row>
      <xdr:rowOff>1080</xdr:rowOff>
    </xdr:to>
    <xdr:graphicFrame>
      <xdr:nvGraphicFramePr>
        <xdr:cNvPr id="0" name="Chart 1"/>
        <xdr:cNvGraphicFramePr/>
      </xdr:nvGraphicFramePr>
      <xdr:xfrm>
        <a:off x="154800" y="138780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51</xdr:row>
      <xdr:rowOff>0</xdr:rowOff>
    </xdr:from>
    <xdr:to>
      <xdr:col>7</xdr:col>
      <xdr:colOff>360</xdr:colOff>
      <xdr:row>68</xdr:row>
      <xdr:rowOff>1080</xdr:rowOff>
    </xdr:to>
    <xdr:graphicFrame>
      <xdr:nvGraphicFramePr>
        <xdr:cNvPr id="1" name="Chart 1"/>
        <xdr:cNvGraphicFramePr/>
      </xdr:nvGraphicFramePr>
      <xdr:xfrm>
        <a:off x="154800" y="138780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5" min="3"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18.75" hidden="false" customHeight="true" outlineLevel="0" collapsed="false">
      <c r="B9" s="6" t="s">
        <v>6</v>
      </c>
      <c r="C9" s="7"/>
    </row>
    <row r="10" customFormat="false" ht="34.5" hidden="false" customHeight="true" outlineLevel="0" collapsed="false">
      <c r="B10" s="8" t="s">
        <v>7</v>
      </c>
      <c r="C10" s="9" t="str">
        <f aca="false">IF(OR(C8="",C9=""),"",C8-C9)</f>
        <v/>
      </c>
    </row>
    <row r="12" customFormat="false" ht="24" hidden="false" customHeight="true" outlineLevel="0" collapsed="false">
      <c r="B12" s="10" t="s">
        <v>8</v>
      </c>
    </row>
    <row r="13" customFormat="false" ht="36" hidden="false" customHeight="true" outlineLevel="0" collapsed="false">
      <c r="B13" s="4" t="s">
        <v>9</v>
      </c>
      <c r="C13" s="5" t="s">
        <v>10</v>
      </c>
      <c r="D13" s="5" t="s">
        <v>11</v>
      </c>
      <c r="E13" s="5" t="s">
        <v>12</v>
      </c>
    </row>
    <row r="14" customFormat="false" ht="18.75" hidden="false" customHeight="true" outlineLevel="0" collapsed="false">
      <c r="B14" s="6" t="s">
        <v>13</v>
      </c>
      <c r="C14" s="11"/>
      <c r="D14" s="11"/>
      <c r="E14" s="11"/>
    </row>
    <row r="15" customFormat="false" ht="34.5" hidden="false" customHeight="true" outlineLevel="0" collapsed="false">
      <c r="B15" s="12" t="s">
        <v>14</v>
      </c>
      <c r="C15" s="11"/>
      <c r="D15" s="11"/>
      <c r="E15" s="11"/>
    </row>
    <row r="16" customFormat="false" ht="34.5" hidden="false" customHeight="true" outlineLevel="0" collapsed="false">
      <c r="B16" s="12" t="s">
        <v>15</v>
      </c>
      <c r="C16" s="11"/>
      <c r="D16" s="11"/>
      <c r="E16" s="11"/>
    </row>
    <row r="17" customFormat="false" ht="18.75" hidden="false" customHeight="true" outlineLevel="0" collapsed="false">
      <c r="B17" s="6" t="s">
        <v>16</v>
      </c>
      <c r="C17" s="7"/>
      <c r="D17" s="7"/>
      <c r="E17" s="7"/>
    </row>
    <row r="19" customFormat="false" ht="24" hidden="false" customHeight="true" outlineLevel="0" collapsed="false">
      <c r="B19" s="10" t="s">
        <v>17</v>
      </c>
    </row>
    <row r="20" customFormat="false" ht="36" hidden="false" customHeight="true" outlineLevel="0" collapsed="false">
      <c r="B20" s="4" t="s">
        <v>18</v>
      </c>
      <c r="C20" s="5" t="s">
        <v>10</v>
      </c>
      <c r="D20" s="5" t="s">
        <v>11</v>
      </c>
      <c r="E20" s="5" t="s">
        <v>12</v>
      </c>
    </row>
    <row r="21" customFormat="false" ht="18.75" hidden="false" customHeight="true" outlineLevel="0" collapsed="false">
      <c r="B21" s="6" t="s">
        <v>19</v>
      </c>
      <c r="C21" s="13" t="str">
        <f aca="false">IF(OR(C9="",C14=""),"",C9*C14/100)</f>
        <v/>
      </c>
      <c r="D21" s="13" t="str">
        <f aca="false">IF(OR(C9="",D14=""),"",C9*D14/100)</f>
        <v/>
      </c>
      <c r="E21" s="13" t="str">
        <f aca="false">IF(OR(C9="",E14=""),"",C9*E14/100)</f>
        <v/>
      </c>
    </row>
    <row r="22" customFormat="false" ht="18.75" hidden="false" customHeight="true" outlineLevel="0" collapsed="false">
      <c r="B22" s="6" t="s">
        <v>20</v>
      </c>
      <c r="C22" s="13" t="str">
        <f aca="false">IF(OR(C8="",C15=""),"",C8*C15/100)</f>
        <v/>
      </c>
      <c r="D22" s="13" t="str">
        <f aca="false">IF(OR(C8="",D15=""),"",C8*D15/100)</f>
        <v/>
      </c>
      <c r="E22" s="13" t="str">
        <f aca="false">IF(OR(C8="",E15=""),"",C8*E15/100)</f>
        <v/>
      </c>
    </row>
    <row r="23" customFormat="false" ht="18.75" hidden="false" customHeight="true" outlineLevel="0" collapsed="false">
      <c r="B23" s="6" t="s">
        <v>21</v>
      </c>
      <c r="C23" s="13" t="str">
        <f aca="false">IF(OR(C10="",C16=""),"",C10*C16/100)</f>
        <v/>
      </c>
      <c r="D23" s="13" t="str">
        <f aca="false">IF(OR(C10="",D16=""),"",C10*D16/100)</f>
        <v/>
      </c>
      <c r="E23" s="13" t="str">
        <f aca="false">IF(OR(C10="",E16=""),"",C10*E16/100)</f>
        <v/>
      </c>
    </row>
    <row r="24" customFormat="false" ht="18.75" hidden="false" customHeight="true" outlineLevel="0" collapsed="false">
      <c r="B24" s="6" t="s">
        <v>16</v>
      </c>
      <c r="C24" s="13" t="str">
        <f aca="false">IF(C17="","",C17)</f>
        <v/>
      </c>
      <c r="D24" s="13" t="str">
        <f aca="false">IF(D17="","",D17)</f>
        <v/>
      </c>
      <c r="E24" s="13" t="str">
        <f aca="false">IF(E17="","",E17)</f>
        <v/>
      </c>
    </row>
    <row r="25" customFormat="false" ht="19.5" hidden="false" customHeight="true" outlineLevel="0" collapsed="false">
      <c r="B25" s="14" t="s">
        <v>22</v>
      </c>
      <c r="C25" s="15" t="str">
        <f aca="false">IF(C21="","",C21+N(C22)+N(C23)+N(C24))</f>
        <v/>
      </c>
      <c r="D25" s="15" t="str">
        <f aca="false">IF(D21="","",D21+N(D22)+N(D23)+N(D24))</f>
        <v/>
      </c>
      <c r="E25" s="15" t="str">
        <f aca="false">IF(E21="","",E21+N(E22)+N(E23)+N(E24))</f>
        <v/>
      </c>
    </row>
    <row r="26" customFormat="false" ht="34.5" hidden="false" customHeight="true" outlineLevel="0" collapsed="false">
      <c r="B26" s="8" t="s">
        <v>23</v>
      </c>
      <c r="C26" s="16" t="str">
        <f aca="false">IF(OR(C25="",C9="",C9&lt;=0),"",C25/C9)</f>
        <v/>
      </c>
      <c r="D26" s="16" t="str">
        <f aca="false">IF(OR(D25="",C9="",C9&lt;=0),"",D25/C9)</f>
        <v/>
      </c>
      <c r="E26" s="16" t="str">
        <f aca="false">IF(OR(E25="",C9="",C9&lt;=0),"",E25/C9)</f>
        <v/>
      </c>
    </row>
    <row r="27" customFormat="false" ht="19.5" hidden="false" customHeight="true" outlineLevel="0" collapsed="false">
      <c r="B27" s="17" t="s">
        <v>24</v>
      </c>
      <c r="D27" s="9" t="str">
        <f aca="false">IF(OR(C25="",D25=""),"",C25-D25)</f>
        <v/>
      </c>
      <c r="E27" s="9" t="str">
        <f aca="false">IF(OR(C25="",E25=""),"",C25-E25)</f>
        <v/>
      </c>
    </row>
    <row r="28" customFormat="false" ht="18.75" hidden="false" customHeight="true" outlineLevel="0" collapsed="false">
      <c r="B28" s="6" t="s">
        <v>25</v>
      </c>
      <c r="D28" s="13" t="str">
        <f aca="false">IF(OR(C22="",D22=""),"",(C22+N(C23)+N(C24))-(D22+N(D23)+N(D24)))</f>
        <v/>
      </c>
      <c r="E28" s="13" t="str">
        <f aca="false">IF(OR(C22="",E22=""),"",(C22+N(C23)+N(C24))-(E22+N(E23)+N(E24)))</f>
        <v/>
      </c>
    </row>
    <row r="30" customFormat="false" ht="24" hidden="false" customHeight="true" outlineLevel="0" collapsed="false">
      <c r="B30" s="10" t="s">
        <v>26</v>
      </c>
    </row>
    <row r="31" customFormat="false" ht="30" hidden="false" customHeight="true" outlineLevel="0" collapsed="false">
      <c r="B31" s="4" t="s">
        <v>27</v>
      </c>
      <c r="C31" s="5" t="s">
        <v>4</v>
      </c>
      <c r="D31" s="5" t="s">
        <v>28</v>
      </c>
    </row>
    <row r="32" customFormat="false" ht="18.75" hidden="false" customHeight="true" outlineLevel="0" collapsed="false">
      <c r="B32" s="6" t="s">
        <v>29</v>
      </c>
      <c r="C32" s="7"/>
    </row>
    <row r="33" customFormat="false" ht="18.75" hidden="false" customHeight="true" outlineLevel="0" collapsed="false">
      <c r="B33" s="6" t="s">
        <v>30</v>
      </c>
      <c r="C33" s="18"/>
    </row>
    <row r="34" customFormat="false" ht="18.75" hidden="false" customHeight="true" outlineLevel="0" collapsed="false">
      <c r="B34" s="6" t="s">
        <v>31</v>
      </c>
      <c r="C34" s="18"/>
    </row>
    <row r="35" customFormat="false" ht="18.75" hidden="false" customHeight="true" outlineLevel="0" collapsed="false">
      <c r="B35" s="6" t="s">
        <v>32</v>
      </c>
      <c r="D35" s="13" t="str">
        <f aca="false">IF(OR(C32="",C33="",C33&lt;=0),"",C32/C33)</f>
        <v/>
      </c>
    </row>
    <row r="36" customFormat="false" ht="19.5" hidden="false" customHeight="true" outlineLevel="0" collapsed="false">
      <c r="B36" s="17" t="s">
        <v>33</v>
      </c>
      <c r="D36" s="9" t="str">
        <f aca="false">IF(OR(D35="",C34=""),"",D35*C34)</f>
        <v/>
      </c>
    </row>
    <row r="37" customFormat="false" ht="18.75" hidden="false" customHeight="true" outlineLevel="0" collapsed="false">
      <c r="B37" s="6" t="s">
        <v>34</v>
      </c>
      <c r="D37" s="13" t="str">
        <f aca="false">IF(C32="","",C32*0.5/100)</f>
        <v/>
      </c>
    </row>
    <row r="38" customFormat="false" ht="19.5" hidden="false" customHeight="true" outlineLevel="0" collapsed="false">
      <c r="B38" s="14" t="s">
        <v>35</v>
      </c>
      <c r="D38" s="19" t="str">
        <f aca="false">IF(OR(D35="",D37="",D37&lt;=0),"",D35/D37)</f>
        <v/>
      </c>
    </row>
    <row r="40" customFormat="false" ht="24" hidden="false" customHeight="true" outlineLevel="0" collapsed="false">
      <c r="B40" s="10" t="s">
        <v>36</v>
      </c>
    </row>
    <row r="41" customFormat="false" ht="30" hidden="false" customHeight="true" outlineLevel="0" collapsed="false">
      <c r="B41" s="4" t="s">
        <v>37</v>
      </c>
      <c r="C41" s="5" t="s">
        <v>38</v>
      </c>
    </row>
    <row r="42" customFormat="false" ht="18.75" hidden="false" customHeight="true" outlineLevel="0" collapsed="false">
      <c r="B42" s="6" t="s">
        <v>39</v>
      </c>
      <c r="C42" s="20"/>
    </row>
    <row r="43" customFormat="false" ht="18.75" hidden="false" customHeight="true" outlineLevel="0" collapsed="false">
      <c r="B43" s="6" t="s">
        <v>40</v>
      </c>
      <c r="C43" s="20"/>
    </row>
    <row r="44" customFormat="false" ht="34.5" hidden="false" customHeight="true" outlineLevel="0" collapsed="false">
      <c r="B44" s="12" t="s">
        <v>41</v>
      </c>
      <c r="C44" s="20"/>
    </row>
    <row r="45" customFormat="false" ht="18.75" hidden="false" customHeight="true" outlineLevel="0" collapsed="false">
      <c r="B45" s="6" t="s">
        <v>42</v>
      </c>
      <c r="C45" s="20"/>
    </row>
    <row r="46" customFormat="false" ht="19.5" hidden="false" customHeight="true" outlineLevel="0" collapsed="false">
      <c r="B46" s="17" t="s">
        <v>43</v>
      </c>
      <c r="C46" s="21" t="str">
        <f aca="false">IF(COUNTA(C42:C44)&lt;3,"",COUNTIF(C42:C44,"Sí"))</f>
        <v/>
      </c>
    </row>
    <row r="47" customFormat="false" ht="19.5" hidden="false" customHeight="true" outlineLevel="0" collapsed="false">
      <c r="B47" s="14" t="s">
        <v>44</v>
      </c>
      <c r="C47" s="22" t="str">
        <f aca="false">IF(C46="","",IF(C46=3,"El aval está acotado: importe, plazo y salida.",IF(C46=0,"Respondes con todo tu patrimonio, por todo y sin fecha de caducidad.","Está acotado a medias: pide por escrito las que faltan.")))</f>
        <v/>
      </c>
    </row>
    <row r="49" customFormat="false" ht="15" hidden="false" customHeight="true" outlineLevel="0" collapsed="false">
      <c r="B49" s="23" t="s">
        <v>45</v>
      </c>
      <c r="C49" s="23" t="s">
        <v>46</v>
      </c>
      <c r="D49" s="23" t="s">
        <v>47</v>
      </c>
      <c r="E49" s="23" t="s">
        <v>48</v>
      </c>
    </row>
    <row r="50" customFormat="false" ht="30" hidden="false" customHeight="true" outlineLevel="0" collapsed="false">
      <c r="B50" s="24" t="str">
        <f aca="false">IF(C25="","",C25)</f>
        <v/>
      </c>
      <c r="C50" s="25" t="str">
        <f aca="false">IF(D25="","",D25)</f>
        <v/>
      </c>
      <c r="D50" s="26" t="str">
        <f aca="false">IF(D26="","",D26)</f>
        <v/>
      </c>
      <c r="E50" s="25" t="str">
        <f aca="false">IF(D27="","",D27)</f>
        <v/>
      </c>
    </row>
  </sheetData>
  <sheetProtection sheet="true"/>
  <mergeCells count="1">
    <mergeCell ref="B4:E4"/>
  </mergeCells>
  <dataValidations count="4">
    <dataValidation allowBlank="true" error="Elige un valor de la lista." errorStyle="stop" errorTitle="Valor no válido" operator="between" showDropDown="false" showErrorMessage="false" showInputMessage="false" sqref="C42" type="list">
      <formula1>"Sí,No"</formula1>
      <formula2>0</formula2>
    </dataValidation>
    <dataValidation allowBlank="true" error="Elige un valor de la lista." errorStyle="stop" errorTitle="Valor no válido" operator="between" showDropDown="false" showErrorMessage="false" showInputMessage="false" sqref="C43" type="list">
      <formula1>"Sí,No"</formula1>
      <formula2>0</formula2>
    </dataValidation>
    <dataValidation allowBlank="true" error="Elige un valor de la lista." errorStyle="stop" errorTitle="Valor no válido" operator="between" showDropDown="false" showErrorMessage="false" showInputMessage="false" sqref="C44" type="list">
      <formula1>"Sí,No"</formula1>
      <formula2>0</formula2>
    </dataValidation>
    <dataValidation allowBlank="true" error="Elige un valor de la lista." errorStyle="stop" errorTitle="Valor no válido" operator="between" showDropDown="false" showErrorMessage="false" showInputMessage="false" sqref="C45"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5" min="3"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7" t="s">
        <v>49</v>
      </c>
      <c r="C4" s="27"/>
      <c r="D4" s="27"/>
      <c r="E4" s="27"/>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200000</v>
      </c>
    </row>
    <row r="9" customFormat="false" ht="18.75" hidden="false" customHeight="true" outlineLevel="0" collapsed="false">
      <c r="B9" s="6" t="s">
        <v>6</v>
      </c>
      <c r="C9" s="7" t="n">
        <v>100000</v>
      </c>
    </row>
    <row r="10" customFormat="false" ht="34.5" hidden="false" customHeight="true" outlineLevel="0" collapsed="false">
      <c r="B10" s="8" t="s">
        <v>7</v>
      </c>
      <c r="C10" s="9" t="n">
        <f aca="false">IF(OR(C8="",C9=""),"",C8-C9)</f>
        <v>100000</v>
      </c>
    </row>
    <row r="12" customFormat="false" ht="24" hidden="false" customHeight="true" outlineLevel="0" collapsed="false">
      <c r="B12" s="10" t="s">
        <v>8</v>
      </c>
    </row>
    <row r="13" customFormat="false" ht="36" hidden="false" customHeight="true" outlineLevel="0" collapsed="false">
      <c r="B13" s="4" t="s">
        <v>9</v>
      </c>
      <c r="C13" s="5" t="s">
        <v>10</v>
      </c>
      <c r="D13" s="5" t="s">
        <v>11</v>
      </c>
      <c r="E13" s="5" t="s">
        <v>12</v>
      </c>
    </row>
    <row r="14" customFormat="false" ht="18.75" hidden="false" customHeight="true" outlineLevel="0" collapsed="false">
      <c r="B14" s="6" t="s">
        <v>13</v>
      </c>
      <c r="C14" s="11" t="n">
        <v>6</v>
      </c>
      <c r="D14" s="11" t="n">
        <v>5.25</v>
      </c>
      <c r="E14" s="11" t="n">
        <v>3.71</v>
      </c>
    </row>
    <row r="15" customFormat="false" ht="34.5" hidden="false" customHeight="true" outlineLevel="0" collapsed="false">
      <c r="B15" s="12" t="s">
        <v>14</v>
      </c>
      <c r="C15" s="11" t="n">
        <v>1</v>
      </c>
      <c r="D15" s="11" t="n">
        <v>0.5</v>
      </c>
      <c r="E15" s="11" t="n">
        <v>0.5</v>
      </c>
    </row>
    <row r="16" customFormat="false" ht="34.5" hidden="false" customHeight="true" outlineLevel="0" collapsed="false">
      <c r="B16" s="12" t="s">
        <v>15</v>
      </c>
      <c r="C16" s="11" t="n">
        <v>1</v>
      </c>
      <c r="D16" s="11" t="n">
        <v>0.4</v>
      </c>
      <c r="E16" s="11" t="n">
        <v>0.4</v>
      </c>
    </row>
    <row r="17" customFormat="false" ht="18.75" hidden="false" customHeight="true" outlineLevel="0" collapsed="false">
      <c r="B17" s="6" t="s">
        <v>16</v>
      </c>
      <c r="C17" s="7" t="n">
        <v>800</v>
      </c>
      <c r="D17" s="7" t="n">
        <v>400</v>
      </c>
      <c r="E17" s="7" t="n">
        <v>400</v>
      </c>
    </row>
    <row r="19" customFormat="false" ht="24" hidden="false" customHeight="true" outlineLevel="0" collapsed="false">
      <c r="B19" s="10" t="s">
        <v>17</v>
      </c>
    </row>
    <row r="20" customFormat="false" ht="36" hidden="false" customHeight="true" outlineLevel="0" collapsed="false">
      <c r="B20" s="4" t="s">
        <v>18</v>
      </c>
      <c r="C20" s="5" t="s">
        <v>10</v>
      </c>
      <c r="D20" s="5" t="s">
        <v>11</v>
      </c>
      <c r="E20" s="5" t="s">
        <v>12</v>
      </c>
    </row>
    <row r="21" customFormat="false" ht="18.75" hidden="false" customHeight="true" outlineLevel="0" collapsed="false">
      <c r="B21" s="6" t="s">
        <v>19</v>
      </c>
      <c r="C21" s="13" t="n">
        <f aca="false">IF(OR(C9="",C14=""),"",C9*C14/100)</f>
        <v>6000</v>
      </c>
      <c r="D21" s="13" t="n">
        <f aca="false">IF(OR(C9="",D14=""),"",C9*D14/100)</f>
        <v>5250</v>
      </c>
      <c r="E21" s="13" t="n">
        <f aca="false">IF(OR(C9="",E14=""),"",C9*E14/100)</f>
        <v>3710</v>
      </c>
    </row>
    <row r="22" customFormat="false" ht="18.75" hidden="false" customHeight="true" outlineLevel="0" collapsed="false">
      <c r="B22" s="6" t="s">
        <v>20</v>
      </c>
      <c r="C22" s="13" t="n">
        <f aca="false">IF(OR(C8="",C15=""),"",C8*C15/100)</f>
        <v>2000</v>
      </c>
      <c r="D22" s="13" t="n">
        <f aca="false">IF(OR(C8="",D15=""),"",C8*D15/100)</f>
        <v>1000</v>
      </c>
      <c r="E22" s="13" t="n">
        <f aca="false">IF(OR(C8="",E15=""),"",C8*E15/100)</f>
        <v>1000</v>
      </c>
    </row>
    <row r="23" customFormat="false" ht="18.75" hidden="false" customHeight="true" outlineLevel="0" collapsed="false">
      <c r="B23" s="6" t="s">
        <v>21</v>
      </c>
      <c r="C23" s="13" t="n">
        <f aca="false">IF(OR(C10="",C16=""),"",C10*C16/100)</f>
        <v>1000</v>
      </c>
      <c r="D23" s="13" t="n">
        <f aca="false">IF(OR(C10="",D16=""),"",C10*D16/100)</f>
        <v>400</v>
      </c>
      <c r="E23" s="13" t="n">
        <f aca="false">IF(OR(C10="",E16=""),"",C10*E16/100)</f>
        <v>400</v>
      </c>
    </row>
    <row r="24" customFormat="false" ht="18.75" hidden="false" customHeight="true" outlineLevel="0" collapsed="false">
      <c r="B24" s="6" t="s">
        <v>16</v>
      </c>
      <c r="C24" s="13" t="n">
        <f aca="false">IF(C17="","",C17)</f>
        <v>800</v>
      </c>
      <c r="D24" s="13" t="n">
        <f aca="false">IF(D17="","",D17)</f>
        <v>400</v>
      </c>
      <c r="E24" s="13" t="n">
        <f aca="false">IF(E17="","",E17)</f>
        <v>400</v>
      </c>
    </row>
    <row r="25" customFormat="false" ht="19.5" hidden="false" customHeight="true" outlineLevel="0" collapsed="false">
      <c r="B25" s="14" t="s">
        <v>22</v>
      </c>
      <c r="C25" s="15" t="n">
        <f aca="false">IF(C21="","",C21+N(C22)+N(C23)+N(C24))</f>
        <v>9800</v>
      </c>
      <c r="D25" s="15" t="n">
        <f aca="false">IF(D21="","",D21+N(D22)+N(D23)+N(D24))</f>
        <v>7050</v>
      </c>
      <c r="E25" s="15" t="n">
        <f aca="false">IF(E21="","",E21+N(E22)+N(E23)+N(E24))</f>
        <v>5510</v>
      </c>
    </row>
    <row r="26" customFormat="false" ht="34.5" hidden="false" customHeight="true" outlineLevel="0" collapsed="false">
      <c r="B26" s="8" t="s">
        <v>23</v>
      </c>
      <c r="C26" s="16" t="n">
        <f aca="false">IF(OR(C25="",C9="",C9&lt;=0),"",C25/C9)</f>
        <v>0.098</v>
      </c>
      <c r="D26" s="16" t="n">
        <f aca="false">IF(OR(D25="",C9="",C9&lt;=0),"",D25/C9)</f>
        <v>0.0705</v>
      </c>
      <c r="E26" s="16" t="n">
        <f aca="false">IF(OR(E25="",C9="",C9&lt;=0),"",E25/C9)</f>
        <v>0.0551</v>
      </c>
    </row>
    <row r="27" customFormat="false" ht="19.5" hidden="false" customHeight="true" outlineLevel="0" collapsed="false">
      <c r="B27" s="17" t="s">
        <v>24</v>
      </c>
      <c r="D27" s="9" t="n">
        <f aca="false">IF(OR(C25="",D25=""),"",C25-D25)</f>
        <v>2750</v>
      </c>
      <c r="E27" s="9" t="n">
        <f aca="false">IF(OR(C25="",E25=""),"",C25-E25)</f>
        <v>4290</v>
      </c>
    </row>
    <row r="28" customFormat="false" ht="18.75" hidden="false" customHeight="true" outlineLevel="0" collapsed="false">
      <c r="B28" s="6" t="s">
        <v>25</v>
      </c>
      <c r="D28" s="13" t="n">
        <f aca="false">IF(OR(C22="",D22=""),"",(C22+N(C23)+N(C24))-(D22+N(D23)+N(D24)))</f>
        <v>2000</v>
      </c>
      <c r="E28" s="13" t="n">
        <f aca="false">IF(OR(C22="",E22=""),"",(C22+N(C23)+N(C24))-(E22+N(E23)+N(E24)))</f>
        <v>2000</v>
      </c>
    </row>
    <row r="30" customFormat="false" ht="24" hidden="false" customHeight="true" outlineLevel="0" collapsed="false">
      <c r="B30" s="10" t="s">
        <v>26</v>
      </c>
    </row>
    <row r="31" customFormat="false" ht="30" hidden="false" customHeight="true" outlineLevel="0" collapsed="false">
      <c r="B31" s="4" t="s">
        <v>27</v>
      </c>
      <c r="C31" s="5" t="s">
        <v>4</v>
      </c>
      <c r="D31" s="5" t="s">
        <v>28</v>
      </c>
    </row>
    <row r="32" customFormat="false" ht="18.75" hidden="false" customHeight="true" outlineLevel="0" collapsed="false">
      <c r="B32" s="6" t="s">
        <v>29</v>
      </c>
      <c r="C32" s="7" t="n">
        <v>250000</v>
      </c>
    </row>
    <row r="33" customFormat="false" ht="18.75" hidden="false" customHeight="true" outlineLevel="0" collapsed="false">
      <c r="B33" s="6" t="s">
        <v>30</v>
      </c>
      <c r="C33" s="18" t="n">
        <v>7</v>
      </c>
    </row>
    <row r="34" customFormat="false" ht="18.75" hidden="false" customHeight="true" outlineLevel="0" collapsed="false">
      <c r="B34" s="6" t="s">
        <v>31</v>
      </c>
      <c r="C34" s="18" t="n">
        <v>2</v>
      </c>
    </row>
    <row r="35" customFormat="false" ht="18.75" hidden="false" customHeight="true" outlineLevel="0" collapsed="false">
      <c r="B35" s="6" t="s">
        <v>32</v>
      </c>
      <c r="D35" s="13" t="n">
        <f aca="false">IF(OR(C32="",C33="",C33&lt;=0),"",C32/C33)</f>
        <v>35714.2857142857</v>
      </c>
    </row>
    <row r="36" customFormat="false" ht="19.5" hidden="false" customHeight="true" outlineLevel="0" collapsed="false">
      <c r="B36" s="17" t="s">
        <v>33</v>
      </c>
      <c r="D36" s="9" t="n">
        <f aca="false">IF(OR(D35="",C34=""),"",D35*C34)</f>
        <v>71428.5714285714</v>
      </c>
    </row>
    <row r="37" customFormat="false" ht="18.75" hidden="false" customHeight="true" outlineLevel="0" collapsed="false">
      <c r="B37" s="6" t="s">
        <v>34</v>
      </c>
      <c r="D37" s="13" t="n">
        <f aca="false">IF(C32="","",C32*0.5/100)</f>
        <v>1250</v>
      </c>
    </row>
    <row r="38" customFormat="false" ht="19.5" hidden="false" customHeight="true" outlineLevel="0" collapsed="false">
      <c r="B38" s="14" t="s">
        <v>35</v>
      </c>
      <c r="D38" s="19" t="n">
        <f aca="false">IF(OR(D35="",D37="",D37&lt;=0),"",D35/D37)</f>
        <v>28.5714285714286</v>
      </c>
    </row>
    <row r="40" customFormat="false" ht="24" hidden="false" customHeight="true" outlineLevel="0" collapsed="false">
      <c r="B40" s="10" t="s">
        <v>36</v>
      </c>
    </row>
    <row r="41" customFormat="false" ht="30" hidden="false" customHeight="true" outlineLevel="0" collapsed="false">
      <c r="B41" s="4" t="s">
        <v>37</v>
      </c>
      <c r="C41" s="5" t="s">
        <v>38</v>
      </c>
    </row>
    <row r="42" customFormat="false" ht="18.75" hidden="false" customHeight="true" outlineLevel="0" collapsed="false">
      <c r="B42" s="6" t="s">
        <v>39</v>
      </c>
      <c r="C42" s="20" t="s">
        <v>50</v>
      </c>
    </row>
    <row r="43" customFormat="false" ht="18.75" hidden="false" customHeight="true" outlineLevel="0" collapsed="false">
      <c r="B43" s="6" t="s">
        <v>40</v>
      </c>
      <c r="C43" s="20" t="s">
        <v>50</v>
      </c>
    </row>
    <row r="44" customFormat="false" ht="34.5" hidden="false" customHeight="true" outlineLevel="0" collapsed="false">
      <c r="B44" s="12" t="s">
        <v>41</v>
      </c>
      <c r="C44" s="20" t="s">
        <v>50</v>
      </c>
    </row>
    <row r="45" customFormat="false" ht="18.75" hidden="false" customHeight="true" outlineLevel="0" collapsed="false">
      <c r="B45" s="6" t="s">
        <v>42</v>
      </c>
      <c r="C45" s="20" t="s">
        <v>50</v>
      </c>
    </row>
    <row r="46" customFormat="false" ht="19.5" hidden="false" customHeight="true" outlineLevel="0" collapsed="false">
      <c r="B46" s="17" t="s">
        <v>43</v>
      </c>
      <c r="C46" s="21" t="n">
        <f aca="false">IF(COUNTA(C42:C44)&lt;3,"",COUNTIF(C42:C44,"Sí"))</f>
        <v>0</v>
      </c>
    </row>
    <row r="47" customFormat="false" ht="19.5" hidden="false" customHeight="true" outlineLevel="0" collapsed="false">
      <c r="B47" s="14" t="s">
        <v>44</v>
      </c>
      <c r="C47" s="22" t="str">
        <f aca="false">IF(C46="","",IF(C46=3,"El aval está acotado: importe, plazo y salida.",IF(C46=0,"Respondes con todo tu patrimonio, por todo y sin fecha de caducidad.","Está acotado a medias: pide por escrito las que faltan.")))</f>
        <v>Respondes con todo tu patrimonio, por todo y sin fecha de caducidad.</v>
      </c>
    </row>
    <row r="49" customFormat="false" ht="15" hidden="false" customHeight="true" outlineLevel="0" collapsed="false">
      <c r="B49" s="23" t="s">
        <v>45</v>
      </c>
      <c r="C49" s="23" t="s">
        <v>46</v>
      </c>
      <c r="D49" s="23" t="s">
        <v>47</v>
      </c>
      <c r="E49" s="23" t="s">
        <v>48</v>
      </c>
    </row>
    <row r="50" customFormat="false" ht="30" hidden="false" customHeight="true" outlineLevel="0" collapsed="false">
      <c r="B50" s="24" t="n">
        <f aca="false">IF(C25="","",C25)</f>
        <v>9800</v>
      </c>
      <c r="C50" s="25" t="n">
        <f aca="false">IF(D25="","",D25)</f>
        <v>7050</v>
      </c>
      <c r="D50" s="26" t="n">
        <f aca="false">IF(D26="","",D26)</f>
        <v>0.0705</v>
      </c>
      <c r="E50" s="25" t="n">
        <f aca="false">IF(D27="","",D27)</f>
        <v>2750</v>
      </c>
    </row>
  </sheetData>
  <sheetProtection sheet="true"/>
  <mergeCells count="1">
    <mergeCell ref="B4:E4"/>
  </mergeCells>
  <dataValidations count="4">
    <dataValidation allowBlank="true" error="Elige un valor de la lista." errorStyle="stop" errorTitle="Valor no válido" operator="between" showDropDown="false" showErrorMessage="false" showInputMessage="false" sqref="C42" type="list">
      <formula1>"Sí,No"</formula1>
      <formula2>0</formula2>
    </dataValidation>
    <dataValidation allowBlank="true" error="Elige un valor de la lista." errorStyle="stop" errorTitle="Valor no válido" operator="between" showDropDown="false" showErrorMessage="false" showInputMessage="false" sqref="C43" type="list">
      <formula1>"Sí,No"</formula1>
      <formula2>0</formula2>
    </dataValidation>
    <dataValidation allowBlank="true" error="Elige un valor de la lista." errorStyle="stop" errorTitle="Valor no válido" operator="between" showDropDown="false" showErrorMessage="false" showInputMessage="false" sqref="C44" type="list">
      <formula1>"Sí,No"</formula1>
      <formula2>0</formula2>
    </dataValidation>
    <dataValidation allowBlank="true" error="Elige un valor de la lista." errorStyle="stop" errorTitle="Valor no válido" operator="between" showDropDown="false" showErrorMessage="false" showInputMessage="false" sqref="C45"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8" t="s">
        <v>51</v>
      </c>
    </row>
    <row r="5" customFormat="false" ht="24" hidden="false" customHeight="true" outlineLevel="0" collapsed="false">
      <c r="B5" s="10" t="s">
        <v>52</v>
      </c>
    </row>
    <row r="6" customFormat="false" ht="75" hidden="false" customHeight="true" outlineLevel="0" collapsed="false">
      <c r="B6" s="29" t="s">
        <v>53</v>
      </c>
      <c r="C6" s="29"/>
    </row>
    <row r="8" customFormat="false" ht="24" hidden="false" customHeight="true" outlineLevel="0" collapsed="false">
      <c r="B8" s="10" t="s">
        <v>54</v>
      </c>
    </row>
    <row r="9" customFormat="false" ht="45" hidden="false" customHeight="true" outlineLevel="0" collapsed="false">
      <c r="B9" s="29" t="s">
        <v>55</v>
      </c>
      <c r="C9" s="29"/>
    </row>
    <row r="10" customFormat="false" ht="30" hidden="false" customHeight="true" outlineLevel="0" collapsed="false">
      <c r="B10" s="29" t="s">
        <v>56</v>
      </c>
      <c r="C10" s="29"/>
    </row>
    <row r="11" customFormat="false" ht="30" hidden="false" customHeight="true" outlineLevel="0" collapsed="false">
      <c r="B11" s="29" t="s">
        <v>57</v>
      </c>
      <c r="C11" s="29"/>
    </row>
    <row r="12" customFormat="false" ht="30" hidden="false" customHeight="true" outlineLevel="0" collapsed="false">
      <c r="B12" s="29" t="s">
        <v>58</v>
      </c>
      <c r="C12" s="29"/>
    </row>
    <row r="13" customFormat="false" ht="30" hidden="false" customHeight="true" outlineLevel="0" collapsed="false">
      <c r="B13" s="29" t="s">
        <v>59</v>
      </c>
      <c r="C13" s="29"/>
    </row>
    <row r="15" customFormat="false" ht="24" hidden="false" customHeight="true" outlineLevel="0" collapsed="false">
      <c r="B15" s="10" t="s">
        <v>60</v>
      </c>
    </row>
    <row r="16" customFormat="false" ht="30" hidden="false" customHeight="true" outlineLevel="0" collapsed="false">
      <c r="B16" s="29" t="s">
        <v>61</v>
      </c>
      <c r="C16" s="29"/>
    </row>
    <row r="17" customFormat="false" ht="45" hidden="false" customHeight="true" outlineLevel="0" collapsed="false">
      <c r="B17" s="29" t="s">
        <v>62</v>
      </c>
      <c r="C17" s="29"/>
    </row>
    <row r="18" customFormat="false" ht="30" hidden="false" customHeight="true" outlineLevel="0" collapsed="false">
      <c r="B18" s="29" t="s">
        <v>63</v>
      </c>
      <c r="C18" s="29"/>
    </row>
    <row r="19" customFormat="false" ht="30" hidden="false" customHeight="true" outlineLevel="0" collapsed="false">
      <c r="B19" s="29" t="s">
        <v>64</v>
      </c>
      <c r="C19" s="29"/>
    </row>
    <row r="20" customFormat="false" ht="30" hidden="false" customHeight="true" outlineLevel="0" collapsed="false">
      <c r="B20" s="29" t="s">
        <v>65</v>
      </c>
      <c r="C20" s="29"/>
    </row>
    <row r="22" customFormat="false" ht="24" hidden="false" customHeight="true" outlineLevel="0" collapsed="false">
      <c r="B22" s="10" t="s">
        <v>66</v>
      </c>
    </row>
    <row r="23" customFormat="false" ht="30" hidden="false" customHeight="true" outlineLevel="0" collapsed="false">
      <c r="B23" s="29" t="s">
        <v>67</v>
      </c>
      <c r="C23" s="29"/>
    </row>
    <row r="24" customFormat="false" ht="45" hidden="false" customHeight="true" outlineLevel="0" collapsed="false">
      <c r="B24" s="29" t="s">
        <v>68</v>
      </c>
      <c r="C24" s="29"/>
    </row>
    <row r="25" customFormat="false" ht="45" hidden="false" customHeight="true" outlineLevel="0" collapsed="false">
      <c r="B25" s="29" t="s">
        <v>69</v>
      </c>
      <c r="C25" s="29"/>
    </row>
    <row r="26" customFormat="false" ht="45" hidden="false" customHeight="true" outlineLevel="0" collapsed="false">
      <c r="B26" s="29" t="s">
        <v>70</v>
      </c>
      <c r="C26" s="29"/>
    </row>
    <row r="27" customFormat="false" ht="15.75" hidden="false" customHeight="true" outlineLevel="0" collapsed="false">
      <c r="B27" s="29" t="s">
        <v>71</v>
      </c>
      <c r="C27" s="29"/>
    </row>
    <row r="29" customFormat="false" ht="24" hidden="false" customHeight="true" outlineLevel="0" collapsed="false">
      <c r="B29" s="30" t="s">
        <v>72</v>
      </c>
    </row>
    <row r="30" customFormat="false" ht="120" hidden="false" customHeight="true" outlineLevel="0" collapsed="false">
      <c r="B30" s="31" t="s">
        <v>73</v>
      </c>
      <c r="C30" s="31"/>
    </row>
    <row r="32" customFormat="false" ht="24" hidden="false" customHeight="true" outlineLevel="0" collapsed="false">
      <c r="B32" s="10" t="s">
        <v>74</v>
      </c>
    </row>
    <row r="33" customFormat="false" ht="19.5" hidden="false" customHeight="true" outlineLevel="0" collapsed="false">
      <c r="B33" s="32" t="s">
        <v>75</v>
      </c>
      <c r="C33" s="32"/>
    </row>
    <row r="34" customFormat="false" ht="19.5" hidden="false" customHeight="true" outlineLevel="0" collapsed="false">
      <c r="B34" s="33" t="s">
        <v>76</v>
      </c>
      <c r="C34" s="33"/>
    </row>
    <row r="35" customFormat="false" ht="19.5" hidden="false" customHeight="true" outlineLevel="0" collapsed="false">
      <c r="B35" s="34" t="s">
        <v>77</v>
      </c>
      <c r="C35" s="34"/>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