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<sst xmlns="http://schemas.openxmlformats.org/spreadsheetml/2006/main" count="148" uniqueCount="90">
  <si>
    <t xml:space="preserve">Checklist de operación internacional</t>
  </si>
  <si>
    <t xml:space="preserve">Recorre los cuatro momentos de una exportación, suma tu exposición en divisa, anota qué instrumento eliges para cada riesgo y te enseña cuánto beneficio se lleva un movimiento adverso del 5, del 10 y del 15 %.</t>
  </si>
  <si>
    <t xml:space="preserve">   Escribes tú en las celdas azules.   ·   Lo gris lo calcula la hoja sola.   ·   Capítulo 27 · plantilla 27.1 de 44   ·   El detalle, en la hoja «Cómo se usa».</t>
  </si>
  <si>
    <t xml:space="preserve">Tu empresa y tu margen</t>
  </si>
  <si>
    <t xml:space="preserve">Lo que pones tú</t>
  </si>
  <si>
    <t xml:space="preserve">Divisa en la que estás facturando</t>
  </si>
  <si>
    <t xml:space="preserve">Margen de EBITDA   ·   escribe 13,4 si es el 13,4 %</t>
  </si>
  <si>
    <t xml:space="preserve">Lo que ya tienes cubierto con seguro de cambio</t>
  </si>
  <si>
    <t xml:space="preserve">TUS OPERACIONES ABIERTAS EN DIVISA</t>
  </si>
  <si>
    <t xml:space="preserve">Operación</t>
  </si>
  <si>
    <t xml:space="preserve">En qué punto está</t>
  </si>
  <si>
    <t xml:space="preserve">Importe en divisa</t>
  </si>
  <si>
    <t xml:space="preserve">Cambio del día de la oferta</t>
  </si>
  <si>
    <t xml:space="preserve">Euros previstos</t>
  </si>
  <si>
    <t xml:space="preserve">Lo que hay que cubrir</t>
  </si>
  <si>
    <t xml:space="preserve">Pedido 1   ·   el del capítulo</t>
  </si>
  <si>
    <t xml:space="preserve">Pedido 2</t>
  </si>
  <si>
    <t xml:space="preserve">Pedido 3</t>
  </si>
  <si>
    <t xml:space="preserve">Pedido 4</t>
  </si>
  <si>
    <t xml:space="preserve">Pedido 5</t>
  </si>
  <si>
    <t xml:space="preserve">Exposición prevista   ·   la suma de todo</t>
  </si>
  <si>
    <t xml:space="preserve">Exposición abierta hoy   ·   tu apuesta sin aprobar</t>
  </si>
  <si>
    <t xml:space="preserve">Beneficio que esperas de esas operaciones</t>
  </si>
  <si>
    <t xml:space="preserve">QUÉ TE HACE UN MOVIMIENTO ADVERSO DEL CAMBIO</t>
  </si>
  <si>
    <t xml:space="preserve">Si el euro se aprecia…</t>
  </si>
  <si>
    <t xml:space="preserve">Euros que dejas de ingresar</t>
  </si>
  <si>
    <t xml:space="preserve">Beneficio que te queda</t>
  </si>
  <si>
    <t xml:space="preserve">Se lleva este % del beneficio</t>
  </si>
  <si>
    <t xml:space="preserve">No se mueve, o vas cubierto</t>
  </si>
  <si>
    <t xml:space="preserve">Un 5 %</t>
  </si>
  <si>
    <t xml:space="preserve">Un 10 %</t>
  </si>
  <si>
    <t xml:space="preserve">Un 15 %</t>
  </si>
  <si>
    <t xml:space="preserve">El movimiento que se lleva tu beneficio entero</t>
  </si>
  <si>
    <t xml:space="preserve">LOS CUATRO MOMENTOS   ·   QUÉ DECIDES Y CUÁNDO</t>
  </si>
  <si>
    <t xml:space="preserve">Lo que hay que decidir</t>
  </si>
  <si>
    <t xml:space="preserve">Instrumento que eliges</t>
  </si>
  <si>
    <t xml:space="preserve">¿Decidido?</t>
  </si>
  <si>
    <t xml:space="preserve">Fecha límite</t>
  </si>
  <si>
    <t xml:space="preserve">MOMENTO 1 · LA OFERTA · AQUÍ NACE EL RIESGO DE DIVISA</t>
  </si>
  <si>
    <t xml:space="preserve">Cómo quitas de en medio el tipo de cambio</t>
  </si>
  <si>
    <t xml:space="preserve">Incoterm escrito al lado del precio, con el lugar exacto</t>
  </si>
  <si>
    <t xml:space="preserve">MOMENTO 2 · ANTES DE FABRICAR · AQUÍ NACE EL RIESGO DE IMPAGO</t>
  </si>
  <si>
    <t xml:space="preserve">Cómo te aseguras el cobro</t>
  </si>
  <si>
    <t xml:space="preserve">Clasificación del comprador pedida a la aseguradora</t>
  </si>
  <si>
    <t xml:space="preserve">MOMENTO 3 · LA ENTREGA · TRANSPORTE Y RESPONSABILIDAD</t>
  </si>
  <si>
    <t xml:space="preserve">Seguro de transporte, si el riesgo es tuyo</t>
  </si>
  <si>
    <t xml:space="preserve">MOMENTO 4 · EL COBRO · QUE NO SE CAIGA AL FINAL</t>
  </si>
  <si>
    <t xml:space="preserve">Documentos revisados uno a uno antes de presentarlos</t>
  </si>
  <si>
    <t xml:space="preserve">Diferencias de cambio del año pasado pedidas a la asesoría</t>
  </si>
  <si>
    <t xml:space="preserve">TU EXPOSICIÓN ABIERTA HOY</t>
  </si>
  <si>
    <t xml:space="preserve">LO QUE HABRÍA QUE CUBRIR</t>
  </si>
  <si>
    <t xml:space="preserve">UN 10 % SE LLEVA ESTO DEL BENEFICIO</t>
  </si>
  <si>
    <t xml:space="preserve">DECISIONES SIN TOMAR</t>
  </si>
  <si>
    <t xml:space="preserve">   EJEMPLO RESUELTO   ·   Los números son los del libro. Para trabajar con los tuyos, usa la hoja «Plantilla».</t>
  </si>
  <si>
    <t xml:space="preserve">Dólar (USD)</t>
  </si>
  <si>
    <t xml:space="preserve">Confirmado por escrito</t>
  </si>
  <si>
    <t xml:space="preserve">En oferta</t>
  </si>
  <si>
    <t xml:space="preserve">Previsión</t>
  </si>
  <si>
    <t xml:space="preserve">Seguro de cambio</t>
  </si>
  <si>
    <t xml:space="preserve">Sí</t>
  </si>
  <si>
    <t xml:space="preserve">DAP</t>
  </si>
  <si>
    <t xml:space="preserve">Seguro de crédito</t>
  </si>
  <si>
    <t xml:space="preserve">No</t>
  </si>
  <si>
    <t xml:space="preserve">Contratado</t>
  </si>
  <si>
    <t xml:space="preserve">Capítulo 27 · plantilla 27.1 de 44 · «Facturas mucho y no ganas dinero»</t>
  </si>
  <si>
    <t xml:space="preserve">PARA QUÉ SIRVE</t>
  </si>
  <si>
    <t xml:space="preserve">Vender fuera no añade un riesgo: añade tres, y cada uno nace en un momento distinto de la operación. El de divisa nace el día que pones el precio, no el día que facturas. El de impago nace cuando empiezas a gastar en el pedido. El de transporte vive en un tramo corto y se reparte en el Incoterm. Esta hoja suma lo que tienes abierto en divisa, te obliga a escribir qué instrumento has elegido para cada riesgo y te enseña qué le hace a tu beneficio un movimiento del 5, del 10 y del 15 %. No cubrir no es prudencia ni ahorro: es una apuesta con el margen de la operación que has hecho sin darte cuenta.</t>
  </si>
  <si>
    <t xml:space="preserve">QUÉ NECESITAS TENER A MANO</t>
  </si>
  <si>
    <t xml:space="preserve">Tus pedidos y ofertas abiertos en divisa, con el importe y el cambio del día en que pusiste el precio. Ese cambio es el que fija tu margen, no el del día del cobro.</t>
  </si>
  <si>
    <t xml:space="preserve">Tu margen de EBITDA, que sale de tu cuenta de resultados: EBITDA entre ventas. Es el porcentaje que de verdad te queda de cada euro vendido.</t>
  </si>
  <si>
    <t xml:space="preserve">Lo que ya tengas contratado en seguros de cambio, si has cubierto algo.</t>
  </si>
  <si>
    <t xml:space="preserve">El Incoterm de cada oferta con el lugar exacto, y saber si el seguro de transporte lo pones tú o el cliente.</t>
  </si>
  <si>
    <t xml:space="preserve">CÓMO SE RELLENA</t>
  </si>
  <si>
    <t xml:space="preserve">Pon una fila por operación abierta y marca en qué punto está. Lo confirmado por escrito se cubre entero; lo que está en oferta, en torno a la mitad; la previsión sin oferta no se cubre, se vigila. La hoja aplica esa regla sola.</t>
  </si>
  <si>
    <t xml:space="preserve">Escribe el cambio como unidades de divisa por euro: si un euro son 1,10 dólares, escribe 1,10. La hoja convierte a euros dividiendo.</t>
  </si>
  <si>
    <t xml:space="preserve">Mira la exposición abierta. Si tienes tres pedidos en dólares, tu apuesta no es la del pedido grande: es la suma de los tres.</t>
  </si>
  <si>
    <t xml:space="preserve">Recorre los cuatro momentos y escribe qué has elegido para cada riesgo y cuándo hay que decidirlo. Dejar la casilla en «No» también es una decisión.</t>
  </si>
  <si>
    <t xml:space="preserve">Repite la hoja cada vez que entre un pedido nuevo en divisa, no una vez al año.</t>
  </si>
  <si>
    <t xml:space="preserve">QUÉ TE ESTÁ DICIENDO</t>
  </si>
  <si>
    <t xml:space="preserve">La exposición abierta. Ningún consejo de administración aprobaría una posición abierta de ese tamaño en una divisa, y tú la tienes abierta sin haberla aprobado.</t>
  </si>
  <si>
    <t xml:space="preserve">La fila del 10 %. Fíjate en lo asimétrico que es esto: tu beneficio es el 13 % del importe y el riesgo se aplica sobre el 100 %. Te juegas un margen pequeño contra una base siete veces mayor, y por eso cubrir sale tan barato en términos relativos.</t>
  </si>
  <si>
    <t xml:space="preserve">El movimiento que se lleva tu beneficio entero. Con un margen del 13,45 % basta con que el euro se aprecie un 15,5 %, y eso pasa en un año normal más a menudo de lo que la gente cree.</t>
  </si>
  <si>
    <t xml:space="preserve">Las decisiones sin tomar. Las que se quedan en «No» no desaparecen: se convierten en la quinta opción, que es cruzar los dedos.</t>
  </si>
  <si>
    <t xml:space="preserve">Casar cobros y pagos en la misma divisa. Si compras material en dólares y vendes en dólares, la parte que se compensa no hay que cubrirla. Esa es gratis y casi nadie la mira.</t>
  </si>
  <si>
    <t xml:space="preserve">OJO CON ESTO</t>
  </si>
  <si>
    <t xml:space="preserve">El tipo de cambio y el coste de cubrirlo dependen del día: los números de esta hoja son un ejemplo, la proporción no. Y el error no se ve donde duele: la pérdida de cambio aparece como diferencia negativa en gastos financieros, lejos del margen de la operación, así que nadie relaciona una cosa con la otra y el año siguiente se repite. Cubrirse tampoco sirve para ganar: si el cambio se mueve a tu favor, renuncias a esa ganancia igual que te libras de la pérdida. Y cubrir ocupa línea de riesgo en tu banco: si la tienes al límite, el día que la necesites te dirán que no hay sitio.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</si>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</sst>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9">
    <numFmt numFmtId="164" formatCode="General"/>
    <numFmt numFmtId="165" formatCode="@"/>
    <numFmt numFmtId="166" formatCode="0.0&quot; %&quot;"/>
    <numFmt numFmtId="167" formatCode="#,##0&quot; €&quot;;[RED]\-#,##0&quot; €&quot;"/>
    <numFmt numFmtId="168" formatCode="#,##0;[RED]\-#,##0"/>
    <numFmt numFmtId="169" formatCode="0.0;[RED]\-0.0"/>
    <numFmt numFmtId="170" formatCode="0.0\ %;[RED]\-0.0\ %"/>
    <numFmt numFmtId="171" formatCode="dd/mm/yyyy"/>
    <numFmt numFmtId="172" formatCode="#,##0"/>
  </numFmts>
  <fonts count="28">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9.5"/>
      <color rgb="FF1F4FD8"/>
      <name val="Calibri"/>
      <family val="0"/>
      <charset val="1"/>
    </font>
    <font>
      <sz val="11"/>
      <color rgb="FF4C5462"/>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2284F"/>
      <name val="Calibri"/>
      <family val="0"/>
      <charset val="1"/>
    </font>
    <font>
      <b val="true"/>
      <sz val="9"/>
      <color rgb="FF78808F"/>
      <name val="Calibri"/>
      <family val="0"/>
      <charset val="1"/>
    </font>
    <font>
      <b val="true"/>
      <sz val="15"/>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9">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F7F8FA"/>
      </patternFill>
    </fill>
    <fill>
      <patternFill patternType="solid">
        <fgColor rgb="FFF7F8FA"/>
        <bgColor rgb="FFF1F3F6"/>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2">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right/>
      <top style="thin">
        <color rgb="FFD8DCE4"/>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center"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7" fontId="9" fillId="2" borderId="4" xfId="0" applyFont="true" applyBorder="true" applyAlignment="true" applyProtection="true">
      <alignment horizontal="right" vertical="center" textRotation="0" wrapText="false" indent="0" shrinkToFit="false"/>
      <protection locked="false" hidden="false"/>
    </xf>
    <xf numFmtId="164" fontId="10" fillId="0" borderId="0" xfId="0" applyFont="true" applyBorder="false" applyAlignment="true" applyProtection="false">
      <alignment horizontal="left" vertical="center" textRotation="0" wrapText="false" indent="0"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9" fontId="9" fillId="2" borderId="4" xfId="0" applyFont="true" applyBorder="true" applyAlignment="true" applyProtection="true">
      <alignment horizontal="right" vertical="center" textRotation="0" wrapText="false" indent="0" shrinkToFit="false"/>
      <protection locked="false" hidden="false"/>
    </xf>
    <xf numFmtId="167" fontId="11" fillId="4" borderId="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7" fontId="12" fillId="4" borderId="5"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7" fontId="14" fillId="3" borderId="5" xfId="0" applyFont="true" applyBorder="true" applyAlignment="true" applyProtection="false">
      <alignment horizontal="right" vertical="center" textRotation="0" wrapText="false" indent="0" shrinkToFit="false"/>
      <protection locked="true" hidden="false"/>
    </xf>
    <xf numFmtId="170" fontId="11" fillId="4" borderId="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true" indent="0" shrinkToFit="false"/>
      <protection locked="true" hidden="false"/>
    </xf>
    <xf numFmtId="170" fontId="12" fillId="4" borderId="5" xfId="0" applyFont="true" applyBorder="true" applyAlignment="true" applyProtection="false">
      <alignment horizontal="right" vertical="center" textRotation="0" wrapText="false" indent="0" shrinkToFit="false"/>
      <protection locked="true" hidden="false"/>
    </xf>
    <xf numFmtId="164" fontId="15" fillId="5" borderId="7" xfId="0" applyFont="true" applyBorder="true" applyAlignment="true" applyProtection="false">
      <alignment horizontal="left" vertical="center" textRotation="0" wrapText="false" indent="1" shrinkToFit="false"/>
      <protection locked="true" hidden="false"/>
    </xf>
    <xf numFmtId="171" fontId="9" fillId="2" borderId="4" xfId="0" applyFont="true" applyBorder="true" applyAlignment="true" applyProtection="true">
      <alignment horizontal="right" vertical="center" textRotation="0" wrapText="false" indent="0" shrinkToFit="false"/>
      <protection locked="false" hidden="false"/>
    </xf>
    <xf numFmtId="164" fontId="16" fillId="4" borderId="8" xfId="0" applyFont="true" applyBorder="true" applyAlignment="true" applyProtection="false">
      <alignment horizontal="center" vertical="center" textRotation="0" wrapText="false" indent="0" shrinkToFit="false"/>
      <protection locked="true" hidden="false"/>
    </xf>
    <xf numFmtId="164" fontId="16" fillId="4" borderId="9" xfId="0" applyFont="true" applyBorder="true" applyAlignment="true" applyProtection="false">
      <alignment horizontal="center" vertical="center" textRotation="0" wrapText="false" indent="0" shrinkToFit="false"/>
      <protection locked="true" hidden="false"/>
    </xf>
    <xf numFmtId="167" fontId="17" fillId="4" borderId="10" xfId="0" applyFont="true" applyBorder="true" applyAlignment="true" applyProtection="false">
      <alignment horizontal="center" vertical="center" textRotation="0" wrapText="false" indent="0" shrinkToFit="false"/>
      <protection locked="true" hidden="false"/>
    </xf>
    <xf numFmtId="167" fontId="18" fillId="4" borderId="10" xfId="0" applyFont="true" applyBorder="true" applyAlignment="true" applyProtection="false">
      <alignment horizontal="center" vertical="center" textRotation="0" wrapText="false" indent="0" shrinkToFit="false"/>
      <protection locked="true" hidden="false"/>
    </xf>
    <xf numFmtId="170" fontId="18" fillId="4" borderId="11" xfId="0" applyFont="true" applyBorder="true" applyAlignment="true" applyProtection="false">
      <alignment horizontal="center" vertical="center" textRotation="0" wrapText="false" indent="0" shrinkToFit="false"/>
      <protection locked="true" hidden="false"/>
    </xf>
    <xf numFmtId="172" fontId="18" fillId="4" borderId="10" xfId="0" applyFont="true" applyBorder="true" applyAlignment="true" applyProtection="false">
      <alignment horizontal="center" vertical="center" textRotation="0" wrapText="false" indent="0" shrinkToFit="false"/>
      <protection locked="true" hidden="false"/>
    </xf>
    <xf numFmtId="164" fontId="21" fillId="6"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7" borderId="0" xfId="0" applyFont="true" applyBorder="true" applyAlignment="true" applyProtection="false">
      <alignment horizontal="left" vertical="top"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26" fillId="4" borderId="0" xfId="0" applyFont="true" applyBorder="true" applyAlignment="true" applyProtection="false">
      <alignment horizontal="left" vertical="center" textRotation="0" wrapText="false" indent="0" shrinkToFit="false"/>
      <protection locked="true" hidden="false"/>
    </xf>
    <xf numFmtId="164" fontId="27" fillId="8"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7F8FA"/>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1F3F6"/>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queda de tu beneficio según se mueva el cambio</a:t>
            </a:r>
          </a:p>
        </c:rich>
      </c:tx>
      <c:overlay val="0"/>
      <c:spPr>
        <a:noFill/>
        <a:ln w="0">
          <a:noFill/>
        </a:ln>
      </c:spPr>
    </c:title>
    <c:autoTitleDeleted val="0"/>
    <c:plotArea>
      <c:barChart>
        <c:barDir val="col"/>
        <c:grouping val="clustered"/>
        <c:varyColors val="0"/>
        <c:ser>
          <c:idx val="0"/>
          <c:order val="0"/>
          <c:tx>
            <c:strRef>
              <c:f>Plantilla!D24</c:f>
              <c:strCache>
                <c:ptCount val="1"/>
                <c:pt idx="0">
                  <c:v>Beneficio que te queda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Plantilla!$B$25:$B$28</c:f>
              <c:strCache>
                <c:ptCount val="4"/>
                <c:pt idx="0">
                  <c:v>No se mueve, o vas cubierto</c:v>
                </c:pt>
                <c:pt idx="1">
                  <c:v>Un 5 %</c:v>
                </c:pt>
                <c:pt idx="2">
                  <c:v>Un 10 %</c:v>
                </c:pt>
                <c:pt idx="3">
                  <c:v>Un 15 %</c:v>
                </c:pt>
              </c:strCache>
            </c:strRef>
          </c:cat>
          <c:val>
            <c:numRef>
              <c:f>Plantilla!$D$25:$D$28</c:f>
              <c:numCache>
                <c:formatCode>General</c:formatCode>
                <c:ptCount val="4"/>
              </c:numCache>
            </c:numRef>
          </c:val>
        </c:ser>
        <c:gapWidth val="150"/>
        <c:overlap val="0"/>
        <c:axId val="40009058"/>
        <c:axId val="6152183"/>
      </c:barChart>
      <c:catAx>
        <c:axId val="4000905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52183"/>
        <c:crosses val="autoZero"/>
        <c:auto val="1"/>
        <c:lblAlgn val="ctr"/>
        <c:lblOffset val="100"/>
        <c:noMultiLvlLbl val="0"/>
      </c:catAx>
      <c:valAx>
        <c:axId val="6152183"/>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00905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queda de tu beneficio según se mueva el cambio</a:t>
            </a:r>
          </a:p>
        </c:rich>
      </c:tx>
      <c:overlay val="0"/>
      <c:spPr>
        <a:noFill/>
        <a:ln w="0">
          <a:noFill/>
        </a:ln>
      </c:spPr>
    </c:title>
    <c:autoTitleDeleted val="0"/>
    <c:plotArea>
      <c:barChart>
        <c:barDir val="col"/>
        <c:grouping val="clustered"/>
        <c:varyColors val="0"/>
        <c:ser>
          <c:idx val="0"/>
          <c:order val="0"/>
          <c:tx>
            <c:strRef>
              <c:f>Ejemplo!D24</c:f>
              <c:strCache>
                <c:ptCount val="1"/>
                <c:pt idx="0">
                  <c:v>Beneficio que te queda</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Ejemplo!$B$25:$B$28</c:f>
              <c:strCache>
                <c:ptCount val="4"/>
                <c:pt idx="0">
                  <c:v>No se mueve, o vas cubierto</c:v>
                </c:pt>
                <c:pt idx="1">
                  <c:v>Un 5 %</c:v>
                </c:pt>
                <c:pt idx="2">
                  <c:v>Un 10 %</c:v>
                </c:pt>
                <c:pt idx="3">
                  <c:v>Un 15 %</c:v>
                </c:pt>
              </c:strCache>
            </c:strRef>
          </c:cat>
          <c:val>
            <c:numRef>
              <c:f>Ejemplo!$D$25:$D$28</c:f>
              <c:numCache>
                <c:formatCode>#,##0" €";[RED]\-#,##0" €"</c:formatCode>
                <c:ptCount val="4"/>
                <c:pt idx="0">
                  <c:v>33013.6363636364</c:v>
                </c:pt>
                <c:pt idx="1">
                  <c:v>21325.3246753247</c:v>
                </c:pt>
                <c:pt idx="2">
                  <c:v>10699.5867768595</c:v>
                </c:pt>
                <c:pt idx="3">
                  <c:v>997.826086956517</c:v>
                </c:pt>
              </c:numCache>
            </c:numRef>
          </c:val>
        </c:ser>
        <c:gapWidth val="150"/>
        <c:overlap val="0"/>
        <c:axId val="32868419"/>
        <c:axId val="58569223"/>
      </c:barChart>
      <c:catAx>
        <c:axId val="3286841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8569223"/>
        <c:crosses val="autoZero"/>
        <c:auto val="1"/>
        <c:lblAlgn val="ctr"/>
        <c:lblOffset val="100"/>
        <c:noMultiLvlLbl val="0"/>
      </c:catAx>
      <c:valAx>
        <c:axId val="58569223"/>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286841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47</xdr:row>
      <xdr:rowOff>0</xdr:rowOff>
    </xdr:from>
    <xdr:to>
      <xdr:col>6</xdr:col>
      <xdr:colOff>362520</xdr:colOff>
      <xdr:row>62</xdr:row>
      <xdr:rowOff>22320</xdr:rowOff>
    </xdr:to>
    <xdr:graphicFrame>
      <xdr:nvGraphicFramePr>
        <xdr:cNvPr id="0" name="Chart 1"/>
        <xdr:cNvGraphicFramePr/>
      </xdr:nvGraphicFramePr>
      <xdr:xfrm>
        <a:off x="154800" y="1338264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47</xdr:row>
      <xdr:rowOff>0</xdr:rowOff>
    </xdr:from>
    <xdr:to>
      <xdr:col>6</xdr:col>
      <xdr:colOff>362520</xdr:colOff>
      <xdr:row>62</xdr:row>
      <xdr:rowOff>22320</xdr:rowOff>
    </xdr:to>
    <xdr:graphicFrame>
      <xdr:nvGraphicFramePr>
        <xdr:cNvPr id="1" name="Chart 1"/>
        <xdr:cNvGraphicFramePr/>
      </xdr:nvGraphicFramePr>
      <xdr:xfrm>
        <a:off x="154800" y="1338264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3" min="3" style="0" width="20"/>
    <col collapsed="false" customWidth="true" hidden="false" outlineLevel="0" max="4" min="4" style="0" width="15"/>
    <col collapsed="false" customWidth="true" hidden="false" outlineLevel="0" max="6" min="5" style="0" width="14"/>
    <col collapsed="false" customWidth="true" hidden="false" outlineLevel="0" max="7" min="7" style="0" width="15"/>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9"/>
    </row>
    <row r="10" customFormat="false" ht="34.5" hidden="false" customHeight="true" outlineLevel="0" collapsed="false">
      <c r="B10" s="8" t="s">
        <v>7</v>
      </c>
      <c r="C10" s="10"/>
    </row>
    <row r="12" customFormat="false" ht="24" hidden="false" customHeight="true" outlineLevel="0" collapsed="false">
      <c r="B12" s="11" t="s">
        <v>8</v>
      </c>
    </row>
    <row r="13" customFormat="false" ht="39.75" hidden="false" customHeight="true" outlineLevel="0" collapsed="false">
      <c r="B13" s="4" t="s">
        <v>9</v>
      </c>
      <c r="C13" s="5" t="s">
        <v>10</v>
      </c>
      <c r="D13" s="5" t="s">
        <v>11</v>
      </c>
      <c r="E13" s="5" t="s">
        <v>12</v>
      </c>
      <c r="F13" s="5" t="s">
        <v>13</v>
      </c>
      <c r="G13" s="5" t="s">
        <v>14</v>
      </c>
    </row>
    <row r="14" customFormat="false" ht="18.75" hidden="false" customHeight="true" outlineLevel="0" collapsed="false">
      <c r="B14" s="6" t="s">
        <v>15</v>
      </c>
      <c r="C14" s="7"/>
      <c r="D14" s="12"/>
      <c r="E14" s="13"/>
      <c r="F14" s="14" t="str">
        <f aca="false">IF(OR(D14="",E14="",E14=0),"",D14/E14)</f>
        <v/>
      </c>
      <c r="G14" s="14" t="str">
        <f aca="false">IF(OR(F14="",C14=""),"",F14*IF(C14="Confirmado por escrito",1,IF(C14="En oferta",0.5,0)))</f>
        <v/>
      </c>
    </row>
    <row r="15" customFormat="false" ht="18.75" hidden="false" customHeight="true" outlineLevel="0" collapsed="false">
      <c r="B15" s="6" t="s">
        <v>16</v>
      </c>
      <c r="C15" s="7"/>
      <c r="D15" s="12"/>
      <c r="E15" s="13"/>
      <c r="F15" s="14" t="str">
        <f aca="false">IF(OR(D15="",E15="",E15=0),"",D15/E15)</f>
        <v/>
      </c>
      <c r="G15" s="14" t="str">
        <f aca="false">IF(OR(F15="",C15=""),"",F15*IF(C15="Confirmado por escrito",1,IF(C15="En oferta",0.5,0)))</f>
        <v/>
      </c>
    </row>
    <row r="16" customFormat="false" ht="18.75" hidden="false" customHeight="true" outlineLevel="0" collapsed="false">
      <c r="B16" s="6" t="s">
        <v>17</v>
      </c>
      <c r="C16" s="7"/>
      <c r="D16" s="12"/>
      <c r="E16" s="13"/>
      <c r="F16" s="14" t="str">
        <f aca="false">IF(OR(D16="",E16="",E16=0),"",D16/E16)</f>
        <v/>
      </c>
      <c r="G16" s="14" t="str">
        <f aca="false">IF(OR(F16="",C16=""),"",F16*IF(C16="Confirmado por escrito",1,IF(C16="En oferta",0.5,0)))</f>
        <v/>
      </c>
    </row>
    <row r="17" customFormat="false" ht="18.75" hidden="false" customHeight="true" outlineLevel="0" collapsed="false">
      <c r="B17" s="6" t="s">
        <v>18</v>
      </c>
      <c r="C17" s="7"/>
      <c r="D17" s="12"/>
      <c r="E17" s="13"/>
      <c r="F17" s="14" t="str">
        <f aca="false">IF(OR(D17="",E17="",E17=0),"",D17/E17)</f>
        <v/>
      </c>
      <c r="G17" s="14" t="str">
        <f aca="false">IF(OR(F17="",C17=""),"",F17*IF(C17="Confirmado por escrito",1,IF(C17="En oferta",0.5,0)))</f>
        <v/>
      </c>
    </row>
    <row r="18" customFormat="false" ht="18.75" hidden="false" customHeight="true" outlineLevel="0" collapsed="false">
      <c r="B18" s="6" t="s">
        <v>19</v>
      </c>
      <c r="C18" s="7"/>
      <c r="D18" s="12"/>
      <c r="E18" s="13"/>
      <c r="F18" s="14" t="str">
        <f aca="false">IF(OR(D18="",E18="",E18=0),"",D18/E18)</f>
        <v/>
      </c>
      <c r="G18" s="14" t="str">
        <f aca="false">IF(OR(F18="",C18=""),"",F18*IF(C18="Confirmado por escrito",1,IF(C18="En oferta",0.5,0)))</f>
        <v/>
      </c>
    </row>
    <row r="19" customFormat="false" ht="19.5" hidden="false" customHeight="true" outlineLevel="0" collapsed="false">
      <c r="B19" s="15" t="s">
        <v>20</v>
      </c>
      <c r="F19" s="16" t="str">
        <f aca="false">IF(COUNT(F14:F18)=0,"",SUM(F14:F18))</f>
        <v/>
      </c>
      <c r="G19" s="16" t="str">
        <f aca="false">IF(COUNT(G14:G18)=0,"",SUM(G14:G18))</f>
        <v/>
      </c>
    </row>
    <row r="20" customFormat="false" ht="19.5" hidden="false" customHeight="true" outlineLevel="0" collapsed="false">
      <c r="B20" s="17" t="s">
        <v>21</v>
      </c>
      <c r="F20" s="18" t="str">
        <f aca="false">IF(F19="","",MAX(0,F19-N(C10)))</f>
        <v/>
      </c>
    </row>
    <row r="21" customFormat="false" ht="19.5" hidden="false" customHeight="true" outlineLevel="0" collapsed="false">
      <c r="B21" s="15" t="s">
        <v>22</v>
      </c>
      <c r="F21" s="16" t="str">
        <f aca="false">IF(OR(F19="",C9=""),"",F19*C9/100)</f>
        <v/>
      </c>
    </row>
    <row r="23" customFormat="false" ht="24" hidden="false" customHeight="true" outlineLevel="0" collapsed="false">
      <c r="B23" s="11" t="s">
        <v>23</v>
      </c>
    </row>
    <row r="24" customFormat="false" ht="39.75" hidden="false" customHeight="true" outlineLevel="0" collapsed="false">
      <c r="B24" s="4" t="s">
        <v>24</v>
      </c>
      <c r="C24" s="5" t="s">
        <v>25</v>
      </c>
      <c r="D24" s="5" t="s">
        <v>26</v>
      </c>
      <c r="E24" s="5" t="s">
        <v>27</v>
      </c>
    </row>
    <row r="25" customFormat="false" ht="18.75" hidden="false" customHeight="true" outlineLevel="0" collapsed="false">
      <c r="B25" s="6" t="s">
        <v>28</v>
      </c>
      <c r="C25" s="14" t="str">
        <f aca="false">IF(F20="","",F20*0/(1+0))</f>
        <v/>
      </c>
      <c r="D25" s="16" t="str">
        <f aca="false">IF(OR(F21="",C25=""),"",F21-C25)</f>
        <v/>
      </c>
      <c r="E25" s="19" t="str">
        <f aca="false">IF(OR(C25="",F21="",F21=0),"",C25/F21)</f>
        <v/>
      </c>
    </row>
    <row r="26" customFormat="false" ht="18.75" hidden="false" customHeight="true" outlineLevel="0" collapsed="false">
      <c r="B26" s="6" t="s">
        <v>29</v>
      </c>
      <c r="C26" s="14" t="str">
        <f aca="false">IF(F20="","",F20*0.05/(1+0.05))</f>
        <v/>
      </c>
      <c r="D26" s="16" t="str">
        <f aca="false">IF(OR(F21="",C26=""),"",F21-C26)</f>
        <v/>
      </c>
      <c r="E26" s="19" t="str">
        <f aca="false">IF(OR(C26="",F21="",F21=0),"",C26/F21)</f>
        <v/>
      </c>
    </row>
    <row r="27" customFormat="false" ht="18.75" hidden="false" customHeight="true" outlineLevel="0" collapsed="false">
      <c r="B27" s="6" t="s">
        <v>30</v>
      </c>
      <c r="C27" s="14" t="str">
        <f aca="false">IF(F20="","",F20*0.1/(1+0.1))</f>
        <v/>
      </c>
      <c r="D27" s="16" t="str">
        <f aca="false">IF(OR(F21="",C27=""),"",F21-C27)</f>
        <v/>
      </c>
      <c r="E27" s="19" t="str">
        <f aca="false">IF(OR(C27="",F21="",F21=0),"",C27/F21)</f>
        <v/>
      </c>
    </row>
    <row r="28" customFormat="false" ht="18.75" hidden="false" customHeight="true" outlineLevel="0" collapsed="false">
      <c r="B28" s="6" t="s">
        <v>31</v>
      </c>
      <c r="C28" s="14" t="str">
        <f aca="false">IF(F20="","",F20*0.15/(1+0.15))</f>
        <v/>
      </c>
      <c r="D28" s="16" t="str">
        <f aca="false">IF(OR(F21="",C28=""),"",F21-C28)</f>
        <v/>
      </c>
      <c r="E28" s="19" t="str">
        <f aca="false">IF(OR(C28="",F21="",F21=0),"",C28/F21)</f>
        <v/>
      </c>
    </row>
    <row r="29" customFormat="false" ht="34.5" hidden="false" customHeight="true" outlineLevel="0" collapsed="false">
      <c r="B29" s="20" t="s">
        <v>32</v>
      </c>
      <c r="C29" s="21" t="str">
        <f aca="false">IF(OR(C9="",C9&gt;=100),"",C9/100/(1-C9/100))</f>
        <v/>
      </c>
    </row>
    <row r="31" customFormat="false" ht="24" hidden="false" customHeight="true" outlineLevel="0" collapsed="false">
      <c r="B31" s="11" t="s">
        <v>33</v>
      </c>
    </row>
    <row r="32" customFormat="false" ht="30" hidden="false" customHeight="true" outlineLevel="0" collapsed="false">
      <c r="B32" s="4" t="s">
        <v>34</v>
      </c>
      <c r="C32" s="5" t="s">
        <v>35</v>
      </c>
      <c r="D32" s="5" t="s">
        <v>36</v>
      </c>
      <c r="E32" s="5" t="s">
        <v>37</v>
      </c>
    </row>
    <row r="33" customFormat="false" ht="21.75" hidden="false" customHeight="true" outlineLevel="0" collapsed="false">
      <c r="B33" s="22" t="s">
        <v>38</v>
      </c>
      <c r="C33" s="22"/>
      <c r="D33" s="22"/>
      <c r="E33" s="22"/>
      <c r="F33" s="22"/>
      <c r="G33" s="22"/>
    </row>
    <row r="34" customFormat="false" ht="34.5" hidden="false" customHeight="true" outlineLevel="0" collapsed="false">
      <c r="B34" s="8" t="s">
        <v>39</v>
      </c>
      <c r="C34" s="7"/>
      <c r="D34" s="7"/>
      <c r="E34" s="23"/>
    </row>
    <row r="35" customFormat="false" ht="34.5" hidden="false" customHeight="true" outlineLevel="0" collapsed="false">
      <c r="B35" s="8" t="s">
        <v>40</v>
      </c>
      <c r="C35" s="7"/>
      <c r="D35" s="7"/>
      <c r="E35" s="23"/>
    </row>
    <row r="36" customFormat="false" ht="21.75" hidden="false" customHeight="true" outlineLevel="0" collapsed="false">
      <c r="B36" s="22" t="s">
        <v>41</v>
      </c>
      <c r="C36" s="22"/>
      <c r="D36" s="22"/>
      <c r="E36" s="22"/>
      <c r="F36" s="22"/>
      <c r="G36" s="22"/>
    </row>
    <row r="37" customFormat="false" ht="18.75" hidden="false" customHeight="true" outlineLevel="0" collapsed="false">
      <c r="B37" s="6" t="s">
        <v>42</v>
      </c>
      <c r="C37" s="7"/>
      <c r="D37" s="7"/>
      <c r="E37" s="23"/>
    </row>
    <row r="38" customFormat="false" ht="18.75" hidden="false" customHeight="true" outlineLevel="0" collapsed="false">
      <c r="B38" s="6" t="s">
        <v>43</v>
      </c>
      <c r="D38" s="7"/>
      <c r="E38" s="23"/>
    </row>
    <row r="39" customFormat="false" ht="21.75" hidden="false" customHeight="true" outlineLevel="0" collapsed="false">
      <c r="B39" s="22" t="s">
        <v>44</v>
      </c>
      <c r="C39" s="22"/>
      <c r="D39" s="22"/>
      <c r="E39" s="22"/>
      <c r="F39" s="22"/>
      <c r="G39" s="22"/>
    </row>
    <row r="40" customFormat="false" ht="34.5" hidden="false" customHeight="true" outlineLevel="0" collapsed="false">
      <c r="B40" s="8" t="s">
        <v>45</v>
      </c>
      <c r="C40" s="7"/>
      <c r="D40" s="7"/>
      <c r="E40" s="23"/>
    </row>
    <row r="41" customFormat="false" ht="21.75" hidden="false" customHeight="true" outlineLevel="0" collapsed="false">
      <c r="B41" s="22" t="s">
        <v>46</v>
      </c>
      <c r="C41" s="22"/>
      <c r="D41" s="22"/>
      <c r="E41" s="22"/>
      <c r="F41" s="22"/>
      <c r="G41" s="22"/>
    </row>
    <row r="42" customFormat="false" ht="18.75" hidden="false" customHeight="true" outlineLevel="0" collapsed="false">
      <c r="B42" s="6" t="s">
        <v>47</v>
      </c>
      <c r="D42" s="7"/>
      <c r="E42" s="23"/>
    </row>
    <row r="43" customFormat="false" ht="34.5" hidden="false" customHeight="true" outlineLevel="0" collapsed="false">
      <c r="B43" s="8" t="s">
        <v>48</v>
      </c>
      <c r="D43" s="7"/>
      <c r="E43" s="23"/>
    </row>
    <row r="45" customFormat="false" ht="15" hidden="false" customHeight="true" outlineLevel="0" collapsed="false">
      <c r="B45" s="24" t="s">
        <v>49</v>
      </c>
      <c r="C45" s="24" t="s">
        <v>50</v>
      </c>
      <c r="D45" s="25" t="s">
        <v>51</v>
      </c>
      <c r="E45" s="25"/>
      <c r="F45" s="24" t="s">
        <v>52</v>
      </c>
    </row>
    <row r="46" customFormat="false" ht="30" hidden="false" customHeight="true" outlineLevel="0" collapsed="false">
      <c r="B46" s="26" t="str">
        <f aca="false">IF(F20="","",F20)</f>
        <v/>
      </c>
      <c r="C46" s="27" t="str">
        <f aca="false">IF(G19="","",G19)</f>
        <v/>
      </c>
      <c r="D46" s="28" t="str">
        <f aca="false">IF(E27="","",E27)</f>
        <v/>
      </c>
      <c r="E46" s="28"/>
      <c r="F46" s="29" t="str">
        <f aca="false">IF(COUNTA(D34:D43)=0,"",COUNTIF(D34:D43,"No"))</f>
        <v/>
      </c>
    </row>
  </sheetData>
  <sheetProtection sheet="true"/>
  <mergeCells count="7">
    <mergeCell ref="B4:G4"/>
    <mergeCell ref="B33:G33"/>
    <mergeCell ref="B36:G36"/>
    <mergeCell ref="B39:G39"/>
    <mergeCell ref="B41:G41"/>
    <mergeCell ref="D45:E45"/>
    <mergeCell ref="D46:E46"/>
  </mergeCells>
  <dataValidations count="17">
    <dataValidation allowBlank="true" error="Elige un valor de la lista." errorStyle="stop" errorTitle="Valor no válido" operator="between" prompt="La divisa de tus ofertas abiertas." promptTitle="Qué escribir aquí" showDropDown="false" showErrorMessage="false" showInputMessage="true" sqref="C8" type="list">
      <formula1>"Dólar (USD),Libra (GBP),Franco (CHF),Zloty (PLN),Otra"</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4"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5"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6"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7"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8" type="list">
      <formula1>"Confirmado por escrito,En oferta,Previsión"</formula1>
      <formula2>0</formula2>
    </dataValidation>
    <dataValidation allowBlank="true" error="Elige un valor de la lista." errorStyle="stop" errorTitle="Valor no válido" operator="between" prompt="Cubrir no es ganar: es cobrar el margen que calculaste." promptTitle="Qué escribir aquí" showDropDown="false" showErrorMessage="false" showInputMessage="true" sqref="C34" type="list">
      <formula1>"Seguro de cambio,Facturar en euros,Cláusula de revisión,Casar cobros y pagos,Nada · cruzo los dedos"</formula1>
      <formula2>0</formula2>
    </dataValidation>
    <dataValidation allowBlank="true" error="Elige un valor de la lista." errorStyle="stop" errorTitle="Valor no válido" operator="between" showDropDown="false" showErrorMessage="false" showInputMessage="false" sqref="D34" type="list">
      <formula1>"Sí,No"</formula1>
      <formula2>0</formula2>
    </dataValidation>
    <dataValidation allowBlank="true" error="Elige un valor de la lista." errorStyle="stop" errorTitle="Valor no válido" operator="between" prompt="El Incoterm reparte costes, riesgo y seguro." promptTitle="Qué escribir aquí" showDropDown="false" showErrorMessage="false" showInputMessage="true" sqref="C35" type="list">
      <formula1>"EXW,FCA,FOB,CFR,CIF,DAP,DDP"</formula1>
      <formula2>0</formula2>
    </dataValidation>
    <dataValidation allowBlank="true" error="Elige un valor de la lista." errorStyle="stop" errorTitle="Valor no válido" operator="between" showDropDown="false" showErrorMessage="false" showInputMessage="false" sqref="D35" type="list">
      <formula1>"Sí,No"</formula1>
      <formula2>0</formula2>
    </dataValidation>
    <dataValidation allowBlank="true" error="Elige un valor de la lista." errorStyle="stop" errorTitle="Valor no válido" operator="between" prompt="De menos a más protección y a más fricción comercial." promptTitle="Qué escribir aquí" showDropDown="false" showErrorMessage="false" showInputMessage="true" sqref="C37" type="list">
      <formula1>"Anticipo total,Anticipo parcial,Seguro de crédito,Crédito documentario,Nada · a cuenta abierta"</formula1>
      <formula2>0</formula2>
    </dataValidation>
    <dataValidation allowBlank="true" error="Elige un valor de la lista." errorStyle="stop" errorTitle="Valor no válido" operator="between" showDropDown="false" showErrorMessage="false" showInputMessage="false" sqref="D37" type="list">
      <formula1>"Sí,No"</formula1>
      <formula2>0</formula2>
    </dataValidation>
    <dataValidation allowBlank="true" error="Elige un valor de la lista." errorStyle="stop" errorTitle="Valor no válido" operator="between" showDropDown="false" showErrorMessage="false" showInputMessage="false" sqref="D38" type="list">
      <formula1>"Sí,No"</formula1>
      <formula2>0</formula2>
    </dataValidation>
    <dataValidation allowBlank="true" error="Elige un valor de la lista." errorStyle="stop" errorTitle="Valor no válido" operator="between" prompt="La responsabilidad del transportista está limitada por convenio y rara vez cubre el valor real." promptTitle="Qué escribir aquí" showDropDown="false" showErrorMessage="false" showInputMessage="true" sqref="C40" type="list">
      <formula1>"Contratado,Lo cubre el cliente,Sin seguro"</formula1>
      <formula2>0</formula2>
    </dataValidation>
    <dataValidation allowBlank="true" error="Elige un valor de la lista." errorStyle="stop" errorTitle="Valor no válido" operator="between" showDropDown="false" showErrorMessage="false" showInputMessage="false" sqref="D40" type="list">
      <formula1>"Sí,No"</formula1>
      <formula2>0</formula2>
    </dataValidation>
    <dataValidation allowBlank="true" error="Elige un valor de la lista." errorStyle="stop" errorTitle="Valor no válido" operator="between" showDropDown="false" showErrorMessage="false" showInputMessage="false" sqref="D42" type="list">
      <formula1>"Sí,No"</formula1>
      <formula2>0</formula2>
    </dataValidation>
    <dataValidation allowBlank="true" error="Elige un valor de la lista." errorStyle="stop" errorTitle="Valor no válido" operator="between" showDropDown="false" showErrorMessage="false" showInputMessage="false" sqref="D43"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3" min="3" style="0" width="20"/>
    <col collapsed="false" customWidth="true" hidden="false" outlineLevel="0" max="4" min="4" style="0" width="15"/>
    <col collapsed="false" customWidth="true" hidden="false" outlineLevel="0" max="6" min="5" style="0" width="14"/>
    <col collapsed="false" customWidth="true" hidden="false" outlineLevel="0" max="7" min="7" style="0" width="15"/>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0" t="s">
        <v>53</v>
      </c>
      <c r="C4" s="30"/>
      <c r="D4" s="30"/>
      <c r="E4" s="30"/>
      <c r="F4" s="30"/>
      <c r="G4" s="30"/>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s">
        <v>54</v>
      </c>
    </row>
    <row r="9" customFormat="false" ht="34.5" hidden="false" customHeight="true" outlineLevel="0" collapsed="false">
      <c r="B9" s="8" t="s">
        <v>6</v>
      </c>
      <c r="C9" s="9" t="n">
        <v>13.45</v>
      </c>
    </row>
    <row r="10" customFormat="false" ht="34.5" hidden="false" customHeight="true" outlineLevel="0" collapsed="false">
      <c r="B10" s="8" t="s">
        <v>7</v>
      </c>
      <c r="C10" s="10" t="n">
        <v>0</v>
      </c>
    </row>
    <row r="12" customFormat="false" ht="24" hidden="false" customHeight="true" outlineLevel="0" collapsed="false">
      <c r="B12" s="11" t="s">
        <v>8</v>
      </c>
    </row>
    <row r="13" customFormat="false" ht="39.75" hidden="false" customHeight="true" outlineLevel="0" collapsed="false">
      <c r="B13" s="4" t="s">
        <v>9</v>
      </c>
      <c r="C13" s="5" t="s">
        <v>10</v>
      </c>
      <c r="D13" s="5" t="s">
        <v>11</v>
      </c>
      <c r="E13" s="5" t="s">
        <v>12</v>
      </c>
      <c r="F13" s="5" t="s">
        <v>13</v>
      </c>
      <c r="G13" s="5" t="s">
        <v>14</v>
      </c>
    </row>
    <row r="14" customFormat="false" ht="18.75" hidden="false" customHeight="true" outlineLevel="0" collapsed="false">
      <c r="B14" s="6" t="s">
        <v>15</v>
      </c>
      <c r="C14" s="7" t="s">
        <v>55</v>
      </c>
      <c r="D14" s="12" t="n">
        <v>120000</v>
      </c>
      <c r="E14" s="13" t="n">
        <v>1.1</v>
      </c>
      <c r="F14" s="14" t="n">
        <f aca="false">IF(OR(D14="",E14="",E14=0),"",D14/E14)</f>
        <v>109090.909090909</v>
      </c>
      <c r="G14" s="14" t="n">
        <f aca="false">IF(OR(F14="",C14=""),"",F14*IF(C14="Confirmado por escrito",1,IF(C14="En oferta",0.5,0)))</f>
        <v>109090.909090909</v>
      </c>
    </row>
    <row r="15" customFormat="false" ht="18.75" hidden="false" customHeight="true" outlineLevel="0" collapsed="false">
      <c r="B15" s="6" t="s">
        <v>16</v>
      </c>
      <c r="C15" s="7" t="s">
        <v>56</v>
      </c>
      <c r="D15" s="12" t="n">
        <v>60000</v>
      </c>
      <c r="E15" s="13" t="n">
        <v>1.1</v>
      </c>
      <c r="F15" s="14" t="n">
        <f aca="false">IF(OR(D15="",E15="",E15=0),"",D15/E15)</f>
        <v>54545.4545454545</v>
      </c>
      <c r="G15" s="14" t="n">
        <f aca="false">IF(OR(F15="",C15=""),"",F15*IF(C15="Confirmado por escrito",1,IF(C15="En oferta",0.5,0)))</f>
        <v>27272.7272727273</v>
      </c>
    </row>
    <row r="16" customFormat="false" ht="18.75" hidden="false" customHeight="true" outlineLevel="0" collapsed="false">
      <c r="B16" s="6" t="s">
        <v>17</v>
      </c>
      <c r="C16" s="7" t="s">
        <v>57</v>
      </c>
      <c r="D16" s="12" t="n">
        <v>90000</v>
      </c>
      <c r="E16" s="13" t="n">
        <v>1.1</v>
      </c>
      <c r="F16" s="14" t="n">
        <f aca="false">IF(OR(D16="",E16="",E16=0),"",D16/E16)</f>
        <v>81818.1818181818</v>
      </c>
      <c r="G16" s="14" t="n">
        <f aca="false">IF(OR(F16="",C16=""),"",F16*IF(C16="Confirmado por escrito",1,IF(C16="En oferta",0.5,0)))</f>
        <v>0</v>
      </c>
    </row>
    <row r="17" customFormat="false" ht="18.75" hidden="false" customHeight="true" outlineLevel="0" collapsed="false">
      <c r="B17" s="6" t="s">
        <v>18</v>
      </c>
      <c r="C17" s="7"/>
      <c r="D17" s="12"/>
      <c r="E17" s="13"/>
      <c r="F17" s="14" t="str">
        <f aca="false">IF(OR(D17="",E17="",E17=0),"",D17/E17)</f>
        <v/>
      </c>
      <c r="G17" s="14" t="str">
        <f aca="false">IF(OR(F17="",C17=""),"",F17*IF(C17="Confirmado por escrito",1,IF(C17="En oferta",0.5,0)))</f>
        <v/>
      </c>
    </row>
    <row r="18" customFormat="false" ht="18.75" hidden="false" customHeight="true" outlineLevel="0" collapsed="false">
      <c r="B18" s="6" t="s">
        <v>19</v>
      </c>
      <c r="C18" s="7"/>
      <c r="D18" s="12"/>
      <c r="E18" s="13"/>
      <c r="F18" s="14" t="str">
        <f aca="false">IF(OR(D18="",E18="",E18=0),"",D18/E18)</f>
        <v/>
      </c>
      <c r="G18" s="14" t="str">
        <f aca="false">IF(OR(F18="",C18=""),"",F18*IF(C18="Confirmado por escrito",1,IF(C18="En oferta",0.5,0)))</f>
        <v/>
      </c>
    </row>
    <row r="19" customFormat="false" ht="19.5" hidden="false" customHeight="true" outlineLevel="0" collapsed="false">
      <c r="B19" s="15" t="s">
        <v>20</v>
      </c>
      <c r="F19" s="16" t="n">
        <f aca="false">IF(COUNT(F14:F18)=0,"",SUM(F14:F18))</f>
        <v>245454.545454545</v>
      </c>
      <c r="G19" s="16" t="n">
        <f aca="false">IF(COUNT(G14:G18)=0,"",SUM(G14:G18))</f>
        <v>136363.636363636</v>
      </c>
    </row>
    <row r="20" customFormat="false" ht="19.5" hidden="false" customHeight="true" outlineLevel="0" collapsed="false">
      <c r="B20" s="17" t="s">
        <v>21</v>
      </c>
      <c r="F20" s="18" t="n">
        <f aca="false">IF(F19="","",MAX(0,F19-N(C10)))</f>
        <v>245454.545454545</v>
      </c>
    </row>
    <row r="21" customFormat="false" ht="19.5" hidden="false" customHeight="true" outlineLevel="0" collapsed="false">
      <c r="B21" s="15" t="s">
        <v>22</v>
      </c>
      <c r="F21" s="16" t="n">
        <f aca="false">IF(OR(F19="",C9=""),"",F19*C9/100)</f>
        <v>33013.6363636364</v>
      </c>
    </row>
    <row r="23" customFormat="false" ht="24" hidden="false" customHeight="true" outlineLevel="0" collapsed="false">
      <c r="B23" s="11" t="s">
        <v>23</v>
      </c>
    </row>
    <row r="24" customFormat="false" ht="39.75" hidden="false" customHeight="true" outlineLevel="0" collapsed="false">
      <c r="B24" s="4" t="s">
        <v>24</v>
      </c>
      <c r="C24" s="5" t="s">
        <v>25</v>
      </c>
      <c r="D24" s="5" t="s">
        <v>26</v>
      </c>
      <c r="E24" s="5" t="s">
        <v>27</v>
      </c>
    </row>
    <row r="25" customFormat="false" ht="18.75" hidden="false" customHeight="true" outlineLevel="0" collapsed="false">
      <c r="B25" s="6" t="s">
        <v>28</v>
      </c>
      <c r="C25" s="14" t="n">
        <f aca="false">IF(F20="","",F20*0/(1+0))</f>
        <v>0</v>
      </c>
      <c r="D25" s="16" t="n">
        <f aca="false">IF(OR(F21="",C25=""),"",F21-C25)</f>
        <v>33013.6363636364</v>
      </c>
      <c r="E25" s="19" t="n">
        <f aca="false">IF(OR(C25="",F21="",F21=0),"",C25/F21)</f>
        <v>0</v>
      </c>
    </row>
    <row r="26" customFormat="false" ht="18.75" hidden="false" customHeight="true" outlineLevel="0" collapsed="false">
      <c r="B26" s="6" t="s">
        <v>29</v>
      </c>
      <c r="C26" s="14" t="n">
        <f aca="false">IF(F20="","",F20*0.05/(1+0.05))</f>
        <v>11688.3116883117</v>
      </c>
      <c r="D26" s="16" t="n">
        <f aca="false">IF(OR(F21="",C26=""),"",F21-C26)</f>
        <v>21325.3246753247</v>
      </c>
      <c r="E26" s="19" t="n">
        <f aca="false">IF(OR(C26="",F21="",F21=0),"",C26/F21)</f>
        <v>0.354044963710391</v>
      </c>
    </row>
    <row r="27" customFormat="false" ht="18.75" hidden="false" customHeight="true" outlineLevel="0" collapsed="false">
      <c r="B27" s="6" t="s">
        <v>30</v>
      </c>
      <c r="C27" s="14" t="n">
        <f aca="false">IF(F20="","",F20*0.1/(1+0.1))</f>
        <v>22314.0495867769</v>
      </c>
      <c r="D27" s="16" t="n">
        <f aca="false">IF(OR(F21="",C27=""),"",F21-C27)</f>
        <v>10699.5867768595</v>
      </c>
      <c r="E27" s="19" t="n">
        <f aca="false">IF(OR(C27="",F21="",F21=0),"",C27/F21)</f>
        <v>0.675904021628929</v>
      </c>
    </row>
    <row r="28" customFormat="false" ht="18.75" hidden="false" customHeight="true" outlineLevel="0" collapsed="false">
      <c r="B28" s="6" t="s">
        <v>31</v>
      </c>
      <c r="C28" s="14" t="n">
        <f aca="false">IF(F20="","",F20*0.15/(1+0.15))</f>
        <v>32015.8102766798</v>
      </c>
      <c r="D28" s="16" t="n">
        <f aca="false">IF(OR(F21="",C28=""),"",F21-C28)</f>
        <v>997.826086956517</v>
      </c>
      <c r="E28" s="19" t="n">
        <f aca="false">IF(OR(C28="",F21="",F21=0),"",C28/F21)</f>
        <v>0.969775335380637</v>
      </c>
    </row>
    <row r="29" customFormat="false" ht="34.5" hidden="false" customHeight="true" outlineLevel="0" collapsed="false">
      <c r="B29" s="20" t="s">
        <v>32</v>
      </c>
      <c r="C29" s="21" t="n">
        <f aca="false">IF(OR(C9="",C9&gt;=100),"",C9/100/(1-C9/100))</f>
        <v>0.155401502021953</v>
      </c>
    </row>
    <row r="31" customFormat="false" ht="24" hidden="false" customHeight="true" outlineLevel="0" collapsed="false">
      <c r="B31" s="11" t="s">
        <v>33</v>
      </c>
    </row>
    <row r="32" customFormat="false" ht="30" hidden="false" customHeight="true" outlineLevel="0" collapsed="false">
      <c r="B32" s="4" t="s">
        <v>34</v>
      </c>
      <c r="C32" s="5" t="s">
        <v>35</v>
      </c>
      <c r="D32" s="5" t="s">
        <v>36</v>
      </c>
      <c r="E32" s="5" t="s">
        <v>37</v>
      </c>
    </row>
    <row r="33" customFormat="false" ht="21.75" hidden="false" customHeight="true" outlineLevel="0" collapsed="false">
      <c r="B33" s="22" t="s">
        <v>38</v>
      </c>
      <c r="C33" s="22"/>
      <c r="D33" s="22"/>
      <c r="E33" s="22"/>
      <c r="F33" s="22"/>
      <c r="G33" s="22"/>
    </row>
    <row r="34" customFormat="false" ht="34.5" hidden="false" customHeight="true" outlineLevel="0" collapsed="false">
      <c r="B34" s="8" t="s">
        <v>39</v>
      </c>
      <c r="C34" s="7" t="s">
        <v>58</v>
      </c>
      <c r="D34" s="7" t="s">
        <v>59</v>
      </c>
      <c r="E34" s="23" t="n">
        <v>46083</v>
      </c>
    </row>
    <row r="35" customFormat="false" ht="34.5" hidden="false" customHeight="true" outlineLevel="0" collapsed="false">
      <c r="B35" s="8" t="s">
        <v>40</v>
      </c>
      <c r="C35" s="7" t="s">
        <v>60</v>
      </c>
      <c r="D35" s="7" t="s">
        <v>59</v>
      </c>
      <c r="E35" s="23" t="n">
        <v>46083</v>
      </c>
    </row>
    <row r="36" customFormat="false" ht="21.75" hidden="false" customHeight="true" outlineLevel="0" collapsed="false">
      <c r="B36" s="22" t="s">
        <v>41</v>
      </c>
      <c r="C36" s="22"/>
      <c r="D36" s="22"/>
      <c r="E36" s="22"/>
      <c r="F36" s="22"/>
      <c r="G36" s="22"/>
    </row>
    <row r="37" customFormat="false" ht="18.75" hidden="false" customHeight="true" outlineLevel="0" collapsed="false">
      <c r="B37" s="6" t="s">
        <v>42</v>
      </c>
      <c r="C37" s="7" t="s">
        <v>61</v>
      </c>
      <c r="D37" s="7" t="s">
        <v>59</v>
      </c>
      <c r="E37" s="23" t="n">
        <v>46101</v>
      </c>
    </row>
    <row r="38" customFormat="false" ht="18.75" hidden="false" customHeight="true" outlineLevel="0" collapsed="false">
      <c r="B38" s="6" t="s">
        <v>43</v>
      </c>
      <c r="D38" s="7" t="s">
        <v>62</v>
      </c>
      <c r="E38" s="23" t="n">
        <v>46101</v>
      </c>
    </row>
    <row r="39" customFormat="false" ht="21.75" hidden="false" customHeight="true" outlineLevel="0" collapsed="false">
      <c r="B39" s="22" t="s">
        <v>44</v>
      </c>
      <c r="C39" s="22"/>
      <c r="D39" s="22"/>
      <c r="E39" s="22"/>
      <c r="F39" s="22"/>
      <c r="G39" s="22"/>
    </row>
    <row r="40" customFormat="false" ht="34.5" hidden="false" customHeight="true" outlineLevel="0" collapsed="false">
      <c r="B40" s="8" t="s">
        <v>45</v>
      </c>
      <c r="C40" s="7" t="s">
        <v>63</v>
      </c>
      <c r="D40" s="7" t="s">
        <v>59</v>
      </c>
      <c r="E40" s="23" t="n">
        <v>46150</v>
      </c>
    </row>
    <row r="41" customFormat="false" ht="21.75" hidden="false" customHeight="true" outlineLevel="0" collapsed="false">
      <c r="B41" s="22" t="s">
        <v>46</v>
      </c>
      <c r="C41" s="22"/>
      <c r="D41" s="22"/>
      <c r="E41" s="22"/>
      <c r="F41" s="22"/>
      <c r="G41" s="22"/>
    </row>
    <row r="42" customFormat="false" ht="18.75" hidden="false" customHeight="true" outlineLevel="0" collapsed="false">
      <c r="B42" s="6" t="s">
        <v>47</v>
      </c>
      <c r="D42" s="7" t="s">
        <v>62</v>
      </c>
      <c r="E42" s="23" t="n">
        <v>46183</v>
      </c>
    </row>
    <row r="43" customFormat="false" ht="34.5" hidden="false" customHeight="true" outlineLevel="0" collapsed="false">
      <c r="B43" s="8" t="s">
        <v>48</v>
      </c>
      <c r="D43" s="7" t="s">
        <v>62</v>
      </c>
      <c r="E43" s="23" t="n">
        <v>46080</v>
      </c>
    </row>
    <row r="45" customFormat="false" ht="15" hidden="false" customHeight="true" outlineLevel="0" collapsed="false">
      <c r="B45" s="24" t="s">
        <v>49</v>
      </c>
      <c r="C45" s="24" t="s">
        <v>50</v>
      </c>
      <c r="D45" s="25" t="s">
        <v>51</v>
      </c>
      <c r="E45" s="25"/>
      <c r="F45" s="24" t="s">
        <v>52</v>
      </c>
    </row>
    <row r="46" customFormat="false" ht="30" hidden="false" customHeight="true" outlineLevel="0" collapsed="false">
      <c r="B46" s="26" t="n">
        <f aca="false">IF(F20="","",F20)</f>
        <v>245454.545454545</v>
      </c>
      <c r="C46" s="27" t="n">
        <f aca="false">IF(G19="","",G19)</f>
        <v>136363.636363636</v>
      </c>
      <c r="D46" s="28" t="n">
        <f aca="false">IF(E27="","",E27)</f>
        <v>0.675904021628929</v>
      </c>
      <c r="E46" s="28"/>
      <c r="F46" s="29" t="n">
        <f aca="false">IF(COUNTA(D34:D43)=0,"",COUNTIF(D34:D43,"No"))</f>
        <v>3</v>
      </c>
    </row>
  </sheetData>
  <sheetProtection sheet="true"/>
  <mergeCells count="7">
    <mergeCell ref="B4:G4"/>
    <mergeCell ref="B33:G33"/>
    <mergeCell ref="B36:G36"/>
    <mergeCell ref="B39:G39"/>
    <mergeCell ref="B41:G41"/>
    <mergeCell ref="D45:E45"/>
    <mergeCell ref="D46:E46"/>
  </mergeCells>
  <dataValidations count="17">
    <dataValidation allowBlank="true" error="Elige un valor de la lista." errorStyle="stop" errorTitle="Valor no válido" operator="between" prompt="La divisa de tus ofertas abiertas." promptTitle="Qué escribir aquí" showDropDown="false" showErrorMessage="false" showInputMessage="true" sqref="C8" type="list">
      <formula1>"Dólar (USD),Libra (GBP),Franco (CHF),Zloty (PLN),Otra"</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4"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5"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6"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7" type="list">
      <formula1>"Confirmado por escrito,En oferta,Previsión"</formula1>
      <formula2>0</formula2>
    </dataValidation>
    <dataValidation allowBlank="true" error="Elige un valor de la lista." errorStyle="stop" errorTitle="Valor no válido" operator="between" prompt="Confirmado se cubre entero; en oferta, la mitad; la previsión no se cubre, se vigila." promptTitle="Qué escribir aquí" showDropDown="false" showErrorMessage="false" showInputMessage="true" sqref="C18" type="list">
      <formula1>"Confirmado por escrito,En oferta,Previsión"</formula1>
      <formula2>0</formula2>
    </dataValidation>
    <dataValidation allowBlank="true" error="Elige un valor de la lista." errorStyle="stop" errorTitle="Valor no válido" operator="between" prompt="Cubrir no es ganar: es cobrar el margen que calculaste." promptTitle="Qué escribir aquí" showDropDown="false" showErrorMessage="false" showInputMessage="true" sqref="C34" type="list">
      <formula1>"Seguro de cambio,Facturar en euros,Cláusula de revisión,Casar cobros y pagos,Nada · cruzo los dedos"</formula1>
      <formula2>0</formula2>
    </dataValidation>
    <dataValidation allowBlank="true" error="Elige un valor de la lista." errorStyle="stop" errorTitle="Valor no válido" operator="between" showDropDown="false" showErrorMessage="false" showInputMessage="false" sqref="D34" type="list">
      <formula1>"Sí,No"</formula1>
      <formula2>0</formula2>
    </dataValidation>
    <dataValidation allowBlank="true" error="Elige un valor de la lista." errorStyle="stop" errorTitle="Valor no válido" operator="between" prompt="El Incoterm reparte costes, riesgo y seguro." promptTitle="Qué escribir aquí" showDropDown="false" showErrorMessage="false" showInputMessage="true" sqref="C35" type="list">
      <formula1>"EXW,FCA,FOB,CFR,CIF,DAP,DDP"</formula1>
      <formula2>0</formula2>
    </dataValidation>
    <dataValidation allowBlank="true" error="Elige un valor de la lista." errorStyle="stop" errorTitle="Valor no válido" operator="between" showDropDown="false" showErrorMessage="false" showInputMessage="false" sqref="D35" type="list">
      <formula1>"Sí,No"</formula1>
      <formula2>0</formula2>
    </dataValidation>
    <dataValidation allowBlank="true" error="Elige un valor de la lista." errorStyle="stop" errorTitle="Valor no válido" operator="between" prompt="De menos a más protección y a más fricción comercial." promptTitle="Qué escribir aquí" showDropDown="false" showErrorMessage="false" showInputMessage="true" sqref="C37" type="list">
      <formula1>"Anticipo total,Anticipo parcial,Seguro de crédito,Crédito documentario,Nada · a cuenta abierta"</formula1>
      <formula2>0</formula2>
    </dataValidation>
    <dataValidation allowBlank="true" error="Elige un valor de la lista." errorStyle="stop" errorTitle="Valor no válido" operator="between" showDropDown="false" showErrorMessage="false" showInputMessage="false" sqref="D37" type="list">
      <formula1>"Sí,No"</formula1>
      <formula2>0</formula2>
    </dataValidation>
    <dataValidation allowBlank="true" error="Elige un valor de la lista." errorStyle="stop" errorTitle="Valor no válido" operator="between" showDropDown="false" showErrorMessage="false" showInputMessage="false" sqref="D38" type="list">
      <formula1>"Sí,No"</formula1>
      <formula2>0</formula2>
    </dataValidation>
    <dataValidation allowBlank="true" error="Elige un valor de la lista." errorStyle="stop" errorTitle="Valor no válido" operator="between" prompt="La responsabilidad del transportista está limitada por convenio y rara vez cubre el valor real." promptTitle="Qué escribir aquí" showDropDown="false" showErrorMessage="false" showInputMessage="true" sqref="C40" type="list">
      <formula1>"Contratado,Lo cubre el cliente,Sin seguro"</formula1>
      <formula2>0</formula2>
    </dataValidation>
    <dataValidation allowBlank="true" error="Elige un valor de la lista." errorStyle="stop" errorTitle="Valor no válido" operator="between" showDropDown="false" showErrorMessage="false" showInputMessage="false" sqref="D40" type="list">
      <formula1>"Sí,No"</formula1>
      <formula2>0</formula2>
    </dataValidation>
    <dataValidation allowBlank="true" error="Elige un valor de la lista." errorStyle="stop" errorTitle="Valor no válido" operator="between" showDropDown="false" showErrorMessage="false" showInputMessage="false" sqref="D42" type="list">
      <formula1>"Sí,No"</formula1>
      <formula2>0</formula2>
    </dataValidation>
    <dataValidation allowBlank="true" error="Elige un valor de la lista." errorStyle="stop" errorTitle="Valor no válido" operator="between" showDropDown="false" showErrorMessage="false" showInputMessage="false" sqref="D43" type="list">
      <formula1>"Sí,No"</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1" t="s">
        <v>64</v>
      </c>
    </row>
    <row r="5" customFormat="false" ht="24" hidden="false" customHeight="true" outlineLevel="0" collapsed="false">
      <c r="B5" s="11" t="s">
        <v>65</v>
      </c>
    </row>
    <row r="6" customFormat="false" ht="105" hidden="false" customHeight="true" outlineLevel="0" collapsed="false">
      <c r="B6" s="32" t="s">
        <v>66</v>
      </c>
      <c r="C6" s="32"/>
    </row>
    <row r="8" customFormat="false" ht="24" hidden="false" customHeight="true" outlineLevel="0" collapsed="false">
      <c r="B8" s="11" t="s">
        <v>67</v>
      </c>
    </row>
    <row r="9" customFormat="false" ht="30" hidden="false" customHeight="true" outlineLevel="0" collapsed="false">
      <c r="B9" s="32" t="s">
        <v>68</v>
      </c>
      <c r="C9" s="32"/>
    </row>
    <row r="10" customFormat="false" ht="30" hidden="false" customHeight="true" outlineLevel="0" collapsed="false">
      <c r="B10" s="32" t="s">
        <v>69</v>
      </c>
      <c r="C10" s="32"/>
    </row>
    <row r="11" customFormat="false" ht="15.75" hidden="false" customHeight="true" outlineLevel="0" collapsed="false">
      <c r="B11" s="32" t="s">
        <v>70</v>
      </c>
      <c r="C11" s="32"/>
    </row>
    <row r="12" customFormat="false" ht="30" hidden="false" customHeight="true" outlineLevel="0" collapsed="false">
      <c r="B12" s="32" t="s">
        <v>71</v>
      </c>
      <c r="C12" s="32"/>
    </row>
    <row r="14" customFormat="false" ht="24" hidden="false" customHeight="true" outlineLevel="0" collapsed="false">
      <c r="B14" s="11" t="s">
        <v>72</v>
      </c>
    </row>
    <row r="15" customFormat="false" ht="45" hidden="false" customHeight="true" outlineLevel="0" collapsed="false">
      <c r="B15" s="32" t="s">
        <v>73</v>
      </c>
      <c r="C15" s="32"/>
    </row>
    <row r="16" customFormat="false" ht="30" hidden="false" customHeight="true" outlineLevel="0" collapsed="false">
      <c r="B16" s="32" t="s">
        <v>74</v>
      </c>
      <c r="C16" s="32"/>
    </row>
    <row r="17" customFormat="false" ht="30" hidden="false" customHeight="true" outlineLevel="0" collapsed="false">
      <c r="B17" s="32" t="s">
        <v>75</v>
      </c>
      <c r="C17" s="32"/>
    </row>
    <row r="18" customFormat="false" ht="30" hidden="false" customHeight="true" outlineLevel="0" collapsed="false">
      <c r="B18" s="32" t="s">
        <v>76</v>
      </c>
      <c r="C18" s="32"/>
    </row>
    <row r="19" customFormat="false" ht="15.75" hidden="false" customHeight="true" outlineLevel="0" collapsed="false">
      <c r="B19" s="32" t="s">
        <v>77</v>
      </c>
      <c r="C19" s="32"/>
    </row>
    <row r="21" customFormat="false" ht="24" hidden="false" customHeight="true" outlineLevel="0" collapsed="false">
      <c r="B21" s="11" t="s">
        <v>78</v>
      </c>
    </row>
    <row r="22" customFormat="false" ht="30" hidden="false" customHeight="true" outlineLevel="0" collapsed="false">
      <c r="B22" s="32" t="s">
        <v>79</v>
      </c>
      <c r="C22" s="32"/>
    </row>
    <row r="23" customFormat="false" ht="45" hidden="false" customHeight="true" outlineLevel="0" collapsed="false">
      <c r="B23" s="32" t="s">
        <v>80</v>
      </c>
      <c r="C23" s="32"/>
    </row>
    <row r="24" customFormat="false" ht="30" hidden="false" customHeight="true" outlineLevel="0" collapsed="false">
      <c r="B24" s="32" t="s">
        <v>81</v>
      </c>
      <c r="C24" s="32"/>
    </row>
    <row r="25" customFormat="false" ht="30" hidden="false" customHeight="true" outlineLevel="0" collapsed="false">
      <c r="B25" s="32" t="s">
        <v>82</v>
      </c>
      <c r="C25" s="32"/>
    </row>
    <row r="26" customFormat="false" ht="30" hidden="false" customHeight="true" outlineLevel="0" collapsed="false">
      <c r="B26" s="32" t="s">
        <v>83</v>
      </c>
      <c r="C26" s="32"/>
    </row>
    <row r="28" customFormat="false" ht="24" hidden="false" customHeight="true" outlineLevel="0" collapsed="false">
      <c r="B28" s="33" t="s">
        <v>84</v>
      </c>
    </row>
    <row r="29" customFormat="false" ht="105" hidden="false" customHeight="true" outlineLevel="0" collapsed="false">
      <c r="B29" s="34" t="s">
        <v>85</v>
      </c>
      <c r="C29" s="34"/>
    </row>
    <row r="31" customFormat="false" ht="24" hidden="false" customHeight="true" outlineLevel="0" collapsed="false">
      <c r="B31" s="11" t="s">
        <v>86</v>
      </c>
    </row>
    <row r="32" customFormat="false" ht="19.5" hidden="false" customHeight="true" outlineLevel="0" collapsed="false">
      <c r="B32" s="35" t="s">
        <v>87</v>
      </c>
      <c r="C32" s="35"/>
    </row>
    <row r="33" customFormat="false" ht="19.5" hidden="false" customHeight="true" outlineLevel="0" collapsed="false">
      <c r="B33" s="36" t="s">
        <v>88</v>
      </c>
      <c r="C33" s="36"/>
    </row>
    <row r="34" customFormat="false" ht="19.5" hidden="false" customHeight="true" outlineLevel="0" collapsed="false">
      <c r="B34" s="37" t="s">
        <v>89</v>
      </c>
      <c r="C34" s="37"/>
    </row>
  </sheetData>
  <sheetProtection sheet="true"/>
  <mergeCells count="19">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6:C26"/>
    <mergeCell ref="B29:C29"/>
    <mergeCell ref="B32:C32"/>
    <mergeCell ref="B33:C33"/>
    <mergeCell ref="B34:C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2026-09-10T12:24:00Z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