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Plantilla" sheetId="1" state="visible" r:id="rId3"/>
    <sheet name="Ejemplo" sheetId="2" state="visible" r:id="rId4"/>
    <sheet name="Cómo se usa"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<sst xmlns="http://schemas.openxmlformats.org/spreadsheetml/2006/main" count="147" uniqueCount="87">
  <si>
    <t xml:space="preserve">Saldo disponible real</t>
  </si>
  <si>
    <t xml:space="preserve">Separa del saldo del banco el dinero que sólo está de paso, te propone el traspaso semanal a la cuenta separada y dibuja el saldo real frente al que verás en el móvil durante trece semanas.</t>
  </si>
  <si>
    <t xml:space="preserve">   Escribes tú en las celdas azules.   ·   Lo gris lo calcula la hoja sola.   ·   Capítulo 28 · plantilla 28.1 de 44   ·   El detalle, en la hoja «Cómo se usa».</t>
  </si>
  <si>
    <t xml:space="preserve">Lo que ves hoy en el banco</t>
  </si>
  <si>
    <t xml:space="preserve">Escribes tú</t>
  </si>
  <si>
    <t xml:space="preserve">Fecha de hoy</t>
  </si>
  <si>
    <t xml:space="preserve">Saldo que hay ahora mismo en la cuenta</t>
  </si>
  <si>
    <t xml:space="preserve">EL DINERO DE PASO: LO QUE ESTÁ EN TU CUENTA Y YA TIENE DUEÑO</t>
  </si>
  <si>
    <t xml:space="preserve">El IVA del trimestre en curso</t>
  </si>
  <si>
    <t xml:space="preserve">Euros</t>
  </si>
  <si>
    <t xml:space="preserve">Ventas del trimestre, sin IVA</t>
  </si>
  <si>
    <t xml:space="preserve">Compras y gastos del trimestre, sin IVA</t>
  </si>
  <si>
    <t xml:space="preserve">Tipo de IVA   ·   escribe 21 si es el 21 %</t>
  </si>
  <si>
    <t xml:space="preserve">IVA repercutido   ·   el que has cobrado tú</t>
  </si>
  <si>
    <t xml:space="preserve">IVA soportado   ·   el que has pagado tú</t>
  </si>
  <si>
    <t xml:space="preserve">IVA neto que hay que ingresar</t>
  </si>
  <si>
    <t xml:space="preserve">Y lo que retienes, que tampoco es tuyo</t>
  </si>
  <si>
    <t xml:space="preserve">Retenciones practicadas y no ingresadas</t>
  </si>
  <si>
    <t xml:space="preserve">Seguros sociales del mes, pendientes de pago</t>
  </si>
  <si>
    <t xml:space="preserve">Dinero de paso</t>
  </si>
  <si>
    <t xml:space="preserve">Lo que entra y lo que sale en treinta días</t>
  </si>
  <si>
    <t xml:space="preserve">Saldo</t>
  </si>
  <si>
    <t xml:space="preserve">Días de plazo</t>
  </si>
  <si>
    <t xml:space="preserve">En treinta días</t>
  </si>
  <si>
    <t xml:space="preserve">Proveedores   ·   lo que vence y hay que pagar</t>
  </si>
  <si>
    <t xml:space="preserve">Clientes   ·   lo que deberías cobrar</t>
  </si>
  <si>
    <t xml:space="preserve">Saldo disponible real   ·   saldo menos dinero de paso</t>
  </si>
  <si>
    <t xml:space="preserve">Y después de pagar a los proveedores del mes</t>
  </si>
  <si>
    <t xml:space="preserve">EL TRASPASO A LA CUENTA SEPARADA</t>
  </si>
  <si>
    <t xml:space="preserve">Lo que apartas cada semana</t>
  </si>
  <si>
    <t xml:space="preserve">Euros a la semana</t>
  </si>
  <si>
    <t xml:space="preserve">Por el IVA neto del trimestre</t>
  </si>
  <si>
    <t xml:space="preserve">Por las retenciones del trimestre</t>
  </si>
  <si>
    <t xml:space="preserve">Por los seguros sociales de tres meses</t>
  </si>
  <si>
    <t xml:space="preserve">Traspaso semanal fijo</t>
  </si>
  <si>
    <t xml:space="preserve">Semana en la que ingresas los modelos</t>
  </si>
  <si>
    <t xml:space="preserve">TRECE SEMANAS: EL SALDO DEL BANCO FRENTE AL SALDO REAL</t>
  </si>
  <si>
    <t xml:space="preserve">Semana</t>
  </si>
  <si>
    <t xml:space="preserve">Saldo que te
enseñará el banco</t>
  </si>
  <si>
    <t xml:space="preserve">Saldo
disponible real</t>
  </si>
  <si>
    <t xml:space="preserve">Dinero de paso
acumulado esa semana</t>
  </si>
  <si>
    <t xml:space="preserve">Semana 1</t>
  </si>
  <si>
    <t xml:space="preserve">Semana 2</t>
  </si>
  <si>
    <t xml:space="preserve">Semana 3</t>
  </si>
  <si>
    <t xml:space="preserve">Semana 4</t>
  </si>
  <si>
    <t xml:space="preserve">Semana 5</t>
  </si>
  <si>
    <t xml:space="preserve">Semana 6</t>
  </si>
  <si>
    <t xml:space="preserve">Semana 7</t>
  </si>
  <si>
    <t xml:space="preserve">Semana 8</t>
  </si>
  <si>
    <t xml:space="preserve">Semana 9</t>
  </si>
  <si>
    <t xml:space="preserve">Semana 10</t>
  </si>
  <si>
    <t xml:space="preserve">Semana 11</t>
  </si>
  <si>
    <t xml:space="preserve">Semana 12</t>
  </si>
  <si>
    <t xml:space="preserve">Semana 13</t>
  </si>
  <si>
    <t xml:space="preserve">SALDO DISPONIBLE REAL HOY</t>
  </si>
  <si>
    <t xml:space="preserve">DINERO DE PASO QUE YA TIENE DUEÑO</t>
  </si>
  <si>
    <t xml:space="preserve">TRASPASO SEMANAL A LA CUENTA SEPARADA</t>
  </si>
  <si>
    <t xml:space="preserve">SEMANAS DE TRECE CON EL SALDO REAL EN NEGATIVO</t>
  </si>
  <si>
    <t xml:space="preserve">   EJEMPLO RESUELTO   ·   Los números son los del libro. Para trabajar con los tuyos, usa la hoja «Plantilla».</t>
  </si>
  <si>
    <t xml:space="preserve">Capítulo 28 · plantilla 28.1 de 44 · «Facturas mucho y no ganas dinero»</t>
  </si>
  <si>
    <t xml:space="preserve">PARA QUÉ SIRVE</t>
  </si>
  <si>
    <t xml:space="preserve">Para dejar de leer el saldo del banco como si fuera dinero tuyo. En esa cuenta hay mezclados tres dineros: el tuyo, el de tus proveedores y el de Hacienda y la Seguridad Social. El banco los presenta juntos porque no sabe distinguirlos. Esta hoja los separa, te dice con cuánto puedes decidir de verdad y te calcula el traspaso semanal a una segunda cuenta para que el día 20 no sea una sorpresa.</t>
  </si>
  <si>
    <t xml:space="preserve">QUÉ NECESITAS TENER A MANO</t>
  </si>
  <si>
    <t xml:space="preserve">El saldo de hoy y la fecha. El momento del trimestre en que miras el saldo cambia lo que significa: sesenta mil euros el 5 de enero y sesenta mil el 25 son dos empresas distintas aunque sea la misma.</t>
  </si>
  <si>
    <t xml:space="preserve">Las ventas y las compras del trimestre en curso, sin IVA, y el tipo que repercutes. Si facturas parte al 10 % o con inversión del sujeto pasivo, haz la cuenta por partes: la hoja aplica un solo tipo.</t>
  </si>
  <si>
    <t xml:space="preserve">Las retenciones practicadas y no ingresadas del trimestre —las de nóminas y las de profesionales van juntas en el modelo 111— y los seguros sociales del mes pendientes. Las dos salen del borrador de los modelos y se pueden pedir a mitad de trimestre.</t>
  </si>
  <si>
    <t xml:space="preserve">El saldo de proveedores y tu plazo medio de pago; el saldo de clientes y tu plazo medio de cobro.</t>
  </si>
  <si>
    <t xml:space="preserve">Tu previsión de tesorería a trece semanas, para la tabla de abajo. Si no la tienes hecha, es la plantilla 9.1.</t>
  </si>
  <si>
    <t xml:space="preserve">CÓMO SE RELLENA</t>
  </si>
  <si>
    <t xml:space="preserve">Pon el saldo de hoy. Ese es el número que miras en el móvil y el que hay que corregir.</t>
  </si>
  <si>
    <t xml:space="preserve">Rellena el IVA del trimestre en curso. El IVA neto que ingresas es, con buena aproximación, el tipo aplicado a tu margen bruto: el impuesto grava lo que añades.</t>
  </si>
  <si>
    <t xml:space="preserve">Añade las retenciones y los seguros sociales. La suma de los tres es el dinero de paso: importes que entran en tu cuenta, se quedan un rato y salen enteros.</t>
  </si>
  <si>
    <t xml:space="preserve">Mira el saldo disponible real. Y el de la línea de abajo, que además descuenta lo que vence a proveedores en los próximos treinta días.</t>
  </si>
  <si>
    <t xml:space="preserve">Copia el traspaso semanal en una orden permanente del banco a una segunda cuenta sin tarjeta y sin recibos domiciliados. El importe se recalcula una vez al trimestre, no cada semana: lo que hay que pensar se acaba dejando de hacer.</t>
  </si>
  <si>
    <t xml:space="preserve">Trae de tu previsión el saldo esperado de cada una de las trece semanas y pon en qué semana ingresas los modelos. La hoja dibuja las dos líneas.</t>
  </si>
  <si>
    <t xml:space="preserve">QUÉ TE ESTÁ DICIENDO</t>
  </si>
  <si>
    <t xml:space="preserve">La distancia entre las dos líneas del gráfico. Esa distancia es el dinero que no es tuyo, y crece sola cada semana hasta el día del pago.</t>
  </si>
  <si>
    <t xml:space="preserve">El saldo disponible real de hoy. Si sale negativo, no significa que estés en quiebra: en los próximos treinta días entrarán cobros. Significa que el instrumento con el que mides está roto.</t>
  </si>
  <si>
    <t xml:space="preserve">La caída de la columna de dinero de paso la semana en que ingresas los modelos. Ese es el diente de sierra que dibuja el banco de cualquier empresa sana: sube tres meses y cae en pocos días.</t>
  </si>
  <si>
    <t xml:space="preserve">Cuántas de las trece semanas tienen el saldo real en negativo. Si son casi todas, estás financiando tu actividad con dinero de Hacienda sin haberlo decidido.</t>
  </si>
  <si>
    <t xml:space="preserve">Cómo crece el dinero de paso cuando creces tú. Sube con tu margen bruto, no con tu beneficio: por eso cada año facturas más y cada año vas más justo.</t>
  </si>
  <si>
    <t xml:space="preserve">OJO CON ESTO</t>
  </si>
  <si>
    <t xml:space="preserve">El error no se paga una vez, se paga siempre. Si comprometes cuarenta mil euros del dinero de paso en enero porque aparece un lote de material con descuento, el día 20 te falta y lo tapas con la póliza. En abril llega el IVA del trimestre siguiente, y en julio otra vez: el agujero no se cierra solo, se ha convertido en un tramo permanente de deuda a corto plazo que te cuesta intereses todos los años. Y ojo con lo que esta hoja no es: separar el dinero organiza tu tesorería, no cambia ni un euro de lo que debes ni las fechas en que lo debes.</t>
  </si>
  <si>
    <t xml:space="preserve">LOS COLORES</t>
  </si>
  <si>
    <t xml:space="preserve">   Azul claro con borde a la izquierda: aquí escribes tú.</t>
  </si>
  <si>
    <t xml:space="preserve">   Gris: lo calcula la hoja sola. No lo toques.</t>
  </si>
  <si>
    <t xml:space="preserve">   Verde, ámbar o rojo: la hoja te está avisando de algo.</t>
  </si>
</sst>
</file>

<file path=xl/styles.xml><?xml version="1.0" encoding="utf-8"?>
<styleSheet xmlns="http://schemas.openxmlformats.org/spreadsheetml/2006/main">
  <numFmts count="6">
    <numFmt numFmtId="164" formatCode="General"/>
    <numFmt numFmtId="165" formatCode="dd/mm/yyyy"/>
    <numFmt numFmtId="166" formatCode="#,##0&quot; €&quot;;[RED]\-#,##0&quot; €&quot;"/>
    <numFmt numFmtId="167" formatCode="0&quot; %&quot;"/>
    <numFmt numFmtId="168" formatCode="0&quot; días&quot;;[RED]\-0&quot; días&quot;"/>
    <numFmt numFmtId="169" formatCode="#,##0"/>
  </numFmts>
  <fonts count="27">
    <font>
      <sz val="11"/>
      <color theme="1"/>
      <name val="Calibri"/>
      <family val="2"/>
      <charset val="1"/>
    </font>
    <font>
      <sz val="10"/>
      <name val="Arial"/>
      <family val="0"/>
    </font>
    <font>
      <sz val="10"/>
      <name val="Arial"/>
      <family val="0"/>
    </font>
    <font>
      <sz val="10"/>
      <name val="Arial"/>
      <family val="0"/>
    </font>
    <font>
      <b val="true"/>
      <sz val="16"/>
      <color rgb="FF12284F"/>
      <name val="Calibri"/>
      <family val="0"/>
      <charset val="1"/>
    </font>
    <font>
      <sz val="10.5"/>
      <color rgb="FF4C5462"/>
      <name val="Calibri"/>
      <family val="0"/>
      <charset val="1"/>
    </font>
    <font>
      <sz val="9.5"/>
      <color rgb="FF12284F"/>
      <name val="Calibri"/>
      <family val="0"/>
      <charset val="1"/>
    </font>
    <font>
      <b val="true"/>
      <sz val="10"/>
      <color rgb="FFFFFFFF"/>
      <name val="Calibri"/>
      <family val="0"/>
      <charset val="1"/>
    </font>
    <font>
      <sz val="10.5"/>
      <color rgb="FF12161D"/>
      <name val="Calibri"/>
      <family val="0"/>
      <charset val="1"/>
    </font>
    <font>
      <sz val="11"/>
      <color rgb="FF12284F"/>
      <name val="Calibri"/>
      <family val="0"/>
      <charset val="1"/>
    </font>
    <font>
      <b val="true"/>
      <sz val="9.5"/>
      <color rgb="FF1F4FD8"/>
      <name val="Calibri"/>
      <family val="0"/>
      <charset val="1"/>
    </font>
    <font>
      <sz val="11"/>
      <color rgb="FF4C5462"/>
      <name val="Calibri"/>
      <family val="0"/>
      <charset val="1"/>
    </font>
    <font>
      <b val="true"/>
      <sz val="11"/>
      <color rgb="FF12284F"/>
      <name val="Calibri"/>
      <family val="0"/>
      <charset val="1"/>
    </font>
    <font>
      <b val="true"/>
      <sz val="11"/>
      <color rgb="FFFFFFFF"/>
      <name val="Calibri"/>
      <family val="0"/>
      <charset val="1"/>
    </font>
    <font>
      <b val="true"/>
      <sz val="12"/>
      <color rgb="FFFFFFFF"/>
      <name val="Calibri"/>
      <family val="0"/>
      <charset val="1"/>
    </font>
    <font>
      <b val="true"/>
      <sz val="9"/>
      <color rgb="FF78808F"/>
      <name val="Calibri"/>
      <family val="0"/>
      <charset val="1"/>
    </font>
    <font>
      <b val="true"/>
      <sz val="15"/>
      <color rgb="FFC0392B"/>
      <name val="Calibri"/>
      <family val="0"/>
      <charset val="1"/>
    </font>
    <font>
      <b val="true"/>
      <sz val="15"/>
      <color rgb="FF12284F"/>
      <name val="Calibri"/>
      <family val="0"/>
      <charset val="1"/>
    </font>
    <font>
      <b val="true"/>
      <sz val="18"/>
      <color rgb="FF000000"/>
      <name val="Calibri"/>
      <family val="2"/>
    </font>
    <font>
      <sz val="10"/>
      <color rgb="FF000000"/>
      <name val="Calibri"/>
      <family val="2"/>
    </font>
    <font>
      <b val="true"/>
      <sz val="9.5"/>
      <color rgb="FFFFFFFF"/>
      <name val="Calibri"/>
      <family val="0"/>
      <charset val="1"/>
    </font>
    <font>
      <sz val="10"/>
      <color rgb="FF78808F"/>
      <name val="Calibri"/>
      <family val="0"/>
      <charset val="1"/>
    </font>
    <font>
      <b val="true"/>
      <sz val="9.5"/>
      <color rgb="FFC0392B"/>
      <name val="Calibri"/>
      <family val="0"/>
      <charset val="1"/>
    </font>
    <font>
      <sz val="10.5"/>
      <color rgb="FFC0392B"/>
      <name val="Calibri"/>
      <family val="0"/>
      <charset val="1"/>
    </font>
    <font>
      <sz val="10"/>
      <color rgb="FF12284F"/>
      <name val="Calibri"/>
      <family val="0"/>
      <charset val="1"/>
    </font>
    <font>
      <sz val="10"/>
      <color rgb="FF4C5462"/>
      <name val="Calibri"/>
      <family val="0"/>
      <charset val="1"/>
    </font>
    <font>
      <sz val="10"/>
      <color rgb="FF1B6349"/>
      <name val="Calibri"/>
      <family val="0"/>
      <charset val="1"/>
    </font>
  </fonts>
  <fills count="8">
    <fill>
      <patternFill patternType="none"/>
    </fill>
    <fill>
      <patternFill patternType="gray125"/>
    </fill>
    <fill>
      <patternFill patternType="solid">
        <fgColor rgb="FFE8F0FE"/>
        <bgColor rgb="FFE9ECF1"/>
      </patternFill>
    </fill>
    <fill>
      <patternFill patternType="solid">
        <fgColor rgb="FF12284F"/>
        <bgColor rgb="FF07142B"/>
      </patternFill>
    </fill>
    <fill>
      <patternFill patternType="solid">
        <fgColor rgb="FFF1F3F6"/>
        <bgColor rgb="FFE8F0FE"/>
      </patternFill>
    </fill>
    <fill>
      <patternFill patternType="solid">
        <fgColor rgb="FF1B6349"/>
        <bgColor rgb="FF4C5462"/>
      </patternFill>
    </fill>
    <fill>
      <patternFill patternType="solid">
        <fgColor rgb="FFFCE9E6"/>
        <bgColor rgb="FFF1F3F6"/>
      </patternFill>
    </fill>
    <fill>
      <patternFill patternType="solid">
        <fgColor rgb="FFE6F4EE"/>
        <bgColor rgb="FFE8F0FE"/>
      </patternFill>
    </fill>
  </fills>
  <borders count="9">
    <border diagonalUp="false" diagonalDown="false">
      <left/>
      <right/>
      <top/>
      <bottom/>
      <diagonal/>
    </border>
    <border diagonalUp="false" diagonalDown="false">
      <left style="thin">
        <color rgb="FF6C8FD8"/>
      </left>
      <right/>
      <top style="thin">
        <color rgb="FF6C8FD8"/>
      </top>
      <bottom style="thin">
        <color rgb="FF6C8FD8"/>
      </bottom>
      <diagonal/>
    </border>
    <border diagonalUp="false" diagonalDown="false">
      <left/>
      <right/>
      <top/>
      <bottom style="thin">
        <color rgb="FF07142B"/>
      </bottom>
      <diagonal/>
    </border>
    <border diagonalUp="false" diagonalDown="false">
      <left/>
      <right/>
      <top/>
      <bottom style="thin">
        <color rgb="FFE9ECF1"/>
      </bottom>
      <diagonal/>
    </border>
    <border diagonalUp="false" diagonalDown="false">
      <left style="medium">
        <color rgb="FF6C8FD8"/>
      </left>
      <right style="thin">
        <color rgb="FFE9ECF1"/>
      </right>
      <top style="thin">
        <color rgb="FFE9ECF1"/>
      </top>
      <bottom style="thin">
        <color rgb="FFE9ECF1"/>
      </bottom>
      <diagonal/>
    </border>
    <border diagonalUp="false" diagonalDown="false">
      <left style="thin">
        <color rgb="FFE9ECF1"/>
      </left>
      <right style="thin">
        <color rgb="FFE9ECF1"/>
      </right>
      <top style="thin">
        <color rgb="FFE9ECF1"/>
      </top>
      <bottom style="thin">
        <color rgb="FFE9ECF1"/>
      </bottom>
      <diagonal/>
    </border>
    <border diagonalUp="false" diagonalDown="false">
      <left/>
      <right/>
      <top/>
      <bottom style="thin">
        <color rgb="FFD8DCE4"/>
      </bottom>
      <diagonal/>
    </border>
    <border diagonalUp="false" diagonalDown="false">
      <left style="thin">
        <color rgb="FFD8DCE4"/>
      </left>
      <right style="thin">
        <color rgb="FFD8DCE4"/>
      </right>
      <top style="thin">
        <color rgb="FFD8DCE4"/>
      </top>
      <bottom/>
      <diagonal/>
    </border>
    <border diagonalUp="false" diagonalDown="false">
      <left style="thin">
        <color rgb="FFD8DCE4"/>
      </left>
      <right style="thin">
        <color rgb="FFD8DCE4"/>
      </right>
      <top/>
      <bottom style="thin">
        <color rgb="FFD8DCE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6" fillId="2" borderId="1" xfId="0" applyFont="true" applyBorder="true" applyAlignment="true" applyProtection="false">
      <alignment horizontal="left" vertical="center" textRotation="0" wrapText="false" indent="0" shrinkToFit="false"/>
      <protection locked="true" hidden="false"/>
    </xf>
    <xf numFmtId="164" fontId="7" fillId="3" borderId="2" xfId="0" applyFont="true" applyBorder="true" applyAlignment="true" applyProtection="false">
      <alignment horizontal="left" vertical="center" textRotation="0" wrapText="true" indent="0" shrinkToFit="false"/>
      <protection locked="true" hidden="false"/>
    </xf>
    <xf numFmtId="164" fontId="7" fillId="3" borderId="2" xfId="0" applyFont="true" applyBorder="true" applyAlignment="true" applyProtection="false">
      <alignment horizontal="center" vertical="center" textRotation="0" wrapText="true" indent="0" shrinkToFit="false"/>
      <protection locked="true" hidden="false"/>
    </xf>
    <xf numFmtId="164" fontId="8" fillId="0" borderId="3" xfId="0" applyFont="true" applyBorder="true" applyAlignment="true" applyProtection="false">
      <alignment horizontal="left" vertical="center" textRotation="0" wrapText="false" indent="1" shrinkToFit="false"/>
      <protection locked="true" hidden="false"/>
    </xf>
    <xf numFmtId="165" fontId="9" fillId="2" borderId="4" xfId="0" applyFont="true" applyBorder="true" applyAlignment="true" applyProtection="true">
      <alignment horizontal="right" vertical="center" textRotation="0" wrapText="false" indent="0" shrinkToFit="false"/>
      <protection locked="false" hidden="false"/>
    </xf>
    <xf numFmtId="166" fontId="9" fillId="2" borderId="4" xfId="0" applyFont="true" applyBorder="true" applyAlignment="true" applyProtection="true">
      <alignment horizontal="right" vertical="center" textRotation="0" wrapText="false" indent="0" shrinkToFit="false"/>
      <protection locked="false" hidden="false"/>
    </xf>
    <xf numFmtId="164" fontId="10" fillId="0" borderId="0" xfId="0" applyFont="true" applyBorder="false" applyAlignment="true" applyProtection="false">
      <alignment horizontal="left" vertical="center" textRotation="0" wrapText="false" indent="0" shrinkToFit="false"/>
      <protection locked="true" hidden="false"/>
    </xf>
    <xf numFmtId="164" fontId="8" fillId="0" borderId="3" xfId="0" applyFont="true" applyBorder="true" applyAlignment="true" applyProtection="false">
      <alignment horizontal="left" vertical="center" textRotation="0" wrapText="true" indent="1" shrinkToFit="false"/>
      <protection locked="true" hidden="false"/>
    </xf>
    <xf numFmtId="167" fontId="9" fillId="2" borderId="4" xfId="0" applyFont="true" applyBorder="true" applyAlignment="true" applyProtection="true">
      <alignment horizontal="right" vertical="center" textRotation="0" wrapText="false" indent="0" shrinkToFit="false"/>
      <protection locked="false" hidden="false"/>
    </xf>
    <xf numFmtId="166" fontId="11" fillId="4" borderId="5" xfId="0" applyFont="true" applyBorder="true" applyAlignment="true" applyProtection="false">
      <alignment horizontal="right" vertical="center" textRotation="0" wrapText="false" indent="0" shrinkToFit="false"/>
      <protection locked="true" hidden="false"/>
    </xf>
    <xf numFmtId="164" fontId="12" fillId="0" borderId="6" xfId="0" applyFont="true" applyBorder="true" applyAlignment="true" applyProtection="false">
      <alignment horizontal="right" vertical="center" textRotation="0" wrapText="false" indent="0" shrinkToFit="false"/>
      <protection locked="true" hidden="false"/>
    </xf>
    <xf numFmtId="166" fontId="12" fillId="4" borderId="5" xfId="0" applyFont="true" applyBorder="true" applyAlignment="true" applyProtection="false">
      <alignment horizontal="right" vertical="center" textRotation="0" wrapText="false" indent="0" shrinkToFit="false"/>
      <protection locked="true" hidden="false"/>
    </xf>
    <xf numFmtId="164" fontId="13" fillId="3" borderId="2" xfId="0" applyFont="true" applyBorder="true" applyAlignment="true" applyProtection="false">
      <alignment horizontal="right" vertical="center" textRotation="0" wrapText="false" indent="0" shrinkToFit="false"/>
      <protection locked="true" hidden="false"/>
    </xf>
    <xf numFmtId="166" fontId="14" fillId="3" borderId="5" xfId="0" applyFont="true" applyBorder="true" applyAlignment="true" applyProtection="false">
      <alignment horizontal="right" vertical="center" textRotation="0" wrapText="false" indent="0" shrinkToFit="false"/>
      <protection locked="true" hidden="false"/>
    </xf>
    <xf numFmtId="168" fontId="9" fillId="2" borderId="4" xfId="0" applyFont="true" applyBorder="true" applyAlignment="true" applyProtection="true">
      <alignment horizontal="right" vertical="center" textRotation="0" wrapText="false" indent="0" shrinkToFit="false"/>
      <protection locked="false" hidden="false"/>
    </xf>
    <xf numFmtId="164" fontId="13" fillId="3" borderId="2" xfId="0" applyFont="true" applyBorder="true" applyAlignment="true" applyProtection="false">
      <alignment horizontal="right" vertical="center" textRotation="0" wrapText="true" indent="0" shrinkToFit="false"/>
      <protection locked="true" hidden="false"/>
    </xf>
    <xf numFmtId="164" fontId="12" fillId="0" borderId="6" xfId="0" applyFont="true" applyBorder="true" applyAlignment="true" applyProtection="false">
      <alignment horizontal="right" vertical="center" textRotation="0" wrapText="true" indent="0" shrinkToFit="false"/>
      <protection locked="true" hidden="false"/>
    </xf>
    <xf numFmtId="169" fontId="9" fillId="2" borderId="4" xfId="0" applyFont="true" applyBorder="true" applyAlignment="true" applyProtection="true">
      <alignment horizontal="right" vertical="center" textRotation="0" wrapText="false" indent="0" shrinkToFit="false"/>
      <protection locked="false" hidden="false"/>
    </xf>
    <xf numFmtId="164" fontId="15" fillId="4" borderId="7" xfId="0" applyFont="true" applyBorder="true" applyAlignment="true" applyProtection="false">
      <alignment horizontal="center" vertical="center" textRotation="0" wrapText="false" indent="0" shrinkToFit="false"/>
      <protection locked="true" hidden="false"/>
    </xf>
    <xf numFmtId="166" fontId="16" fillId="4" borderId="8" xfId="0" applyFont="true" applyBorder="true" applyAlignment="true" applyProtection="false">
      <alignment horizontal="center" vertical="center" textRotation="0" wrapText="false" indent="0" shrinkToFit="false"/>
      <protection locked="true" hidden="false"/>
    </xf>
    <xf numFmtId="166" fontId="17" fillId="4" borderId="8" xfId="0" applyFont="true" applyBorder="true" applyAlignment="true" applyProtection="false">
      <alignment horizontal="center" vertical="center" textRotation="0" wrapText="false" indent="0" shrinkToFit="false"/>
      <protection locked="true" hidden="false"/>
    </xf>
    <xf numFmtId="169" fontId="17" fillId="4" borderId="8" xfId="0" applyFont="true" applyBorder="true" applyAlignment="true" applyProtection="false">
      <alignment horizontal="center" vertical="center" textRotation="0" wrapText="false" indent="0" shrinkToFit="false"/>
      <protection locked="true" hidden="false"/>
    </xf>
    <xf numFmtId="164" fontId="20" fillId="5" borderId="0" xfId="0" applyFont="true" applyBorder="true" applyAlignment="true" applyProtection="false">
      <alignment horizontal="left" vertical="center" textRotation="0" wrapText="false" indent="0" shrinkToFit="false"/>
      <protection locked="true" hidden="false"/>
    </xf>
    <xf numFmtId="164" fontId="21"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true" applyAlignment="true" applyProtection="false">
      <alignment horizontal="left" vertical="top" textRotation="0" wrapText="true" indent="0" shrinkToFit="false"/>
      <protection locked="true" hidden="false"/>
    </xf>
    <xf numFmtId="164" fontId="22" fillId="0" borderId="0" xfId="0" applyFont="true" applyBorder="false" applyAlignment="true" applyProtection="false">
      <alignment horizontal="left" vertical="center" textRotation="0" wrapText="false" indent="0" shrinkToFit="false"/>
      <protection locked="true" hidden="false"/>
    </xf>
    <xf numFmtId="164" fontId="23" fillId="6" borderId="0" xfId="0" applyFont="true" applyBorder="true" applyAlignment="true" applyProtection="false">
      <alignment horizontal="left" vertical="top" textRotation="0" wrapText="true" indent="0" shrinkToFit="false"/>
      <protection locked="true" hidden="false"/>
    </xf>
    <xf numFmtId="164" fontId="24" fillId="2" borderId="0" xfId="0" applyFont="true" applyBorder="true" applyAlignment="true" applyProtection="false">
      <alignment horizontal="left" vertical="center" textRotation="0" wrapText="false" indent="0" shrinkToFit="false"/>
      <protection locked="true" hidden="false"/>
    </xf>
    <xf numFmtId="164" fontId="25" fillId="4" borderId="0" xfId="0" applyFont="true" applyBorder="true" applyAlignment="true" applyProtection="false">
      <alignment horizontal="left" vertical="center" textRotation="0" wrapText="false" indent="0" shrinkToFit="false"/>
      <protection locked="true" hidden="false"/>
    </xf>
    <xf numFmtId="164" fontId="26" fillId="7" borderId="0" xfId="0" applyFont="true" applyBorder="true" applyAlignment="true" applyProtection="fals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Calibri"/>
        <charset val="1"/>
        <family val="0"/>
        <b val="1"/>
        <color rgb="FF1B6349"/>
      </font>
      <fill>
        <patternFill>
          <bgColor rgb="FFE6F4EE"/>
        </patternFill>
      </fill>
    </dxf>
    <dxf>
      <font>
        <name val="Calibri"/>
        <charset val="1"/>
        <family val="0"/>
        <b val="1"/>
        <color rgb="FFC0392B"/>
      </font>
      <fill>
        <patternFill>
          <bgColor rgb="FFFCE9E6"/>
        </patternFill>
      </fill>
    </dxf>
  </dxfs>
  <colors>
    <indexedColors>
      <rgbColor rgb="FF000000"/>
      <rgbColor rgb="FFFFFFFF"/>
      <rgbColor rgb="FFFF0000"/>
      <rgbColor rgb="FF00FF00"/>
      <rgbColor rgb="FF0000FF"/>
      <rgbColor rgb="FFFFFF00"/>
      <rgbColor rgb="FFFF00FF"/>
      <rgbColor rgb="FF00FFFF"/>
      <rgbColor rgb="FF800000"/>
      <rgbColor rgb="FF008000"/>
      <rgbColor rgb="FF07142B"/>
      <rgbColor rgb="FF808000"/>
      <rgbColor rgb="FF800080"/>
      <rgbColor rgb="FF1B6349"/>
      <rgbColor rgb="FFD9D9D9"/>
      <rgbColor rgb="FF78808F"/>
      <rgbColor rgb="FF6C8FD8"/>
      <rgbColor rgb="FFBE4B48"/>
      <rgbColor rgb="FFF1F3F6"/>
      <rgbColor rgb="FFE6F4EE"/>
      <rgbColor rgb="FF660066"/>
      <rgbColor rgb="FFFF8080"/>
      <rgbColor rgb="FF0066CC"/>
      <rgbColor rgb="FFD8DCE4"/>
      <rgbColor rgb="FF000080"/>
      <rgbColor rgb="FFFF00FF"/>
      <rgbColor rgb="FFFFFF00"/>
      <rgbColor rgb="FF00FFFF"/>
      <rgbColor rgb="FF800080"/>
      <rgbColor rgb="FF800000"/>
      <rgbColor rgb="FF008080"/>
      <rgbColor rgb="FF0000FF"/>
      <rgbColor rgb="FF00CCFF"/>
      <rgbColor rgb="FFE8F0FE"/>
      <rgbColor rgb="FFE9ECF1"/>
      <rgbColor rgb="FFFCE9E6"/>
      <rgbColor rgb="FF99CCFF"/>
      <rgbColor rgb="FFFF99CC"/>
      <rgbColor rgb="FFCC99FF"/>
      <rgbColor rgb="FFFFCC99"/>
      <rgbColor rgb="FF1F4FD8"/>
      <rgbColor rgb="FF33CCCC"/>
      <rgbColor rgb="FF99CC00"/>
      <rgbColor rgb="FFFFCC00"/>
      <rgbColor rgb="FFFF9900"/>
      <rgbColor rgb="FFFF6600"/>
      <rgbColor rgb="FF4A7EBB"/>
      <rgbColor rgb="FF878787"/>
      <rgbColor rgb="FF12284F"/>
      <rgbColor rgb="FF339966"/>
      <rgbColor rgb="FF12161D"/>
      <rgbColor rgb="FF333300"/>
      <rgbColor rgb="FFC0392B"/>
      <rgbColor rgb="FF993366"/>
      <rgbColor rgb="FF333399"/>
      <rgbColor rgb="FF4C546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Trece semanas: lo que ves en el banco y lo que de verdad tienes</a:t>
            </a:r>
          </a:p>
        </c:rich>
      </c:tx>
      <c:overlay val="0"/>
      <c:spPr>
        <a:noFill/>
        <a:ln w="0">
          <a:noFill/>
        </a:ln>
      </c:spPr>
    </c:title>
    <c:autoTitleDeleted val="0"/>
    <c:plotArea>
      <c:lineChart>
        <c:grouping val="standard"/>
        <c:varyColors val="0"/>
        <c:ser>
          <c:idx val="0"/>
          <c:order val="0"/>
          <c:tx>
            <c:strRef>
              <c:f>Plantilla!C39</c:f>
              <c:strCache>
                <c:ptCount val="1"/>
                <c:pt idx="0">
                  <c:v>Saldo que te
enseñará el banco</c:v>
                </c:pt>
              </c:strCache>
            </c:strRef>
          </c:tx>
          <c:spPr>
            <a:solidFill>
              <a:srgbClr val="4a7ebb"/>
            </a:solidFill>
            <a:ln w="28440">
              <a:solidFill>
                <a:srgbClr val="4a7ebb"/>
              </a:solidFill>
              <a:round/>
            </a:ln>
          </c:spPr>
          <c:marker>
            <c:symbol val="circle"/>
            <c:size val="5"/>
            <c:spPr>
              <a:solidFill>
                <a:srgbClr val="4a7ebb"/>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Plantilla!$B$40:$B$52</c:f>
              <c:strCache>
                <c:ptCount val="13"/>
                <c:pt idx="0">
                  <c:v>Semana 1</c:v>
                </c:pt>
                <c:pt idx="1">
                  <c:v>Semana 2</c:v>
                </c:pt>
                <c:pt idx="2">
                  <c:v>Semana 3</c:v>
                </c:pt>
                <c:pt idx="3">
                  <c:v>Semana 4</c:v>
                </c:pt>
                <c:pt idx="4">
                  <c:v>Semana 5</c:v>
                </c:pt>
                <c:pt idx="5">
                  <c:v>Semana 6</c:v>
                </c:pt>
                <c:pt idx="6">
                  <c:v>Semana 7</c:v>
                </c:pt>
                <c:pt idx="7">
                  <c:v>Semana 8</c:v>
                </c:pt>
                <c:pt idx="8">
                  <c:v>Semana 9</c:v>
                </c:pt>
                <c:pt idx="9">
                  <c:v>Semana 10</c:v>
                </c:pt>
                <c:pt idx="10">
                  <c:v>Semana 11</c:v>
                </c:pt>
                <c:pt idx="11">
                  <c:v>Semana 12</c:v>
                </c:pt>
                <c:pt idx="12">
                  <c:v>Semana 13</c:v>
                </c:pt>
              </c:strCache>
            </c:strRef>
          </c:cat>
          <c:val>
            <c:numRef>
              <c:f>Plantilla!$C$40:$C$52</c:f>
              <c:numCache>
                <c:formatCode>General</c:formatCode>
                <c:ptCount val="13"/>
              </c:numCache>
            </c:numRef>
          </c:val>
          <c:smooth val="0"/>
        </c:ser>
        <c:ser>
          <c:idx val="1"/>
          <c:order val="1"/>
          <c:tx>
            <c:strRef>
              <c:f>Plantilla!D39</c:f>
              <c:strCache>
                <c:ptCount val="1"/>
                <c:pt idx="0">
                  <c:v>Saldo
disponible real</c:v>
                </c:pt>
              </c:strCache>
            </c:strRef>
          </c:tx>
          <c:spPr>
            <a:solidFill>
              <a:srgbClr val="be4b48"/>
            </a:solidFill>
            <a:ln w="28440">
              <a:solidFill>
                <a:srgbClr val="be4b48"/>
              </a:solidFill>
              <a:round/>
            </a:ln>
          </c:spPr>
          <c:marker>
            <c:symbol val="circle"/>
            <c:size val="5"/>
            <c:spPr>
              <a:solidFill>
                <a:srgbClr val="be4b48"/>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Plantilla!$B$40:$B$52</c:f>
              <c:strCache>
                <c:ptCount val="13"/>
                <c:pt idx="0">
                  <c:v>Semana 1</c:v>
                </c:pt>
                <c:pt idx="1">
                  <c:v>Semana 2</c:v>
                </c:pt>
                <c:pt idx="2">
                  <c:v>Semana 3</c:v>
                </c:pt>
                <c:pt idx="3">
                  <c:v>Semana 4</c:v>
                </c:pt>
                <c:pt idx="4">
                  <c:v>Semana 5</c:v>
                </c:pt>
                <c:pt idx="5">
                  <c:v>Semana 6</c:v>
                </c:pt>
                <c:pt idx="6">
                  <c:v>Semana 7</c:v>
                </c:pt>
                <c:pt idx="7">
                  <c:v>Semana 8</c:v>
                </c:pt>
                <c:pt idx="8">
                  <c:v>Semana 9</c:v>
                </c:pt>
                <c:pt idx="9">
                  <c:v>Semana 10</c:v>
                </c:pt>
                <c:pt idx="10">
                  <c:v>Semana 11</c:v>
                </c:pt>
                <c:pt idx="11">
                  <c:v>Semana 12</c:v>
                </c:pt>
                <c:pt idx="12">
                  <c:v>Semana 13</c:v>
                </c:pt>
              </c:strCache>
            </c:strRef>
          </c:cat>
          <c:val>
            <c:numRef>
              <c:f>Plantilla!$D$40:$D$52</c:f>
              <c:numCache>
                <c:formatCode>General</c:formatCode>
                <c:ptCount val="13"/>
              </c:numCache>
            </c:numRef>
          </c:val>
          <c:smooth val="0"/>
        </c:ser>
        <c:hiLowLines>
          <c:spPr>
            <a:ln w="0">
              <a:noFill/>
            </a:ln>
          </c:spPr>
        </c:hiLowLines>
        <c:marker val="1"/>
        <c:axId val="64151373"/>
        <c:axId val="50078242"/>
      </c:lineChart>
      <c:catAx>
        <c:axId val="64151373"/>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0078242"/>
        <c:crosses val="autoZero"/>
        <c:auto val="1"/>
        <c:lblAlgn val="ctr"/>
        <c:lblOffset val="100"/>
        <c:noMultiLvlLbl val="0"/>
      </c:catAx>
      <c:valAx>
        <c:axId val="50078242"/>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4151373"/>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Trece semanas: lo que ves en el banco y lo que de verdad tienes</a:t>
            </a:r>
          </a:p>
        </c:rich>
      </c:tx>
      <c:overlay val="0"/>
      <c:spPr>
        <a:noFill/>
        <a:ln w="0">
          <a:noFill/>
        </a:ln>
      </c:spPr>
    </c:title>
    <c:autoTitleDeleted val="0"/>
    <c:plotArea>
      <c:lineChart>
        <c:grouping val="standard"/>
        <c:varyColors val="0"/>
        <c:ser>
          <c:idx val="0"/>
          <c:order val="0"/>
          <c:tx>
            <c:strRef>
              <c:f>Ejemplo!C39</c:f>
              <c:strCache>
                <c:ptCount val="1"/>
                <c:pt idx="0">
                  <c:v>Saldo que te
enseñará el banco</c:v>
                </c:pt>
              </c:strCache>
            </c:strRef>
          </c:tx>
          <c:spPr>
            <a:solidFill>
              <a:srgbClr val="4a7ebb"/>
            </a:solidFill>
            <a:ln w="28440">
              <a:solidFill>
                <a:srgbClr val="4a7ebb"/>
              </a:solidFill>
              <a:round/>
            </a:ln>
          </c:spPr>
          <c:marker>
            <c:symbol val="circle"/>
            <c:size val="5"/>
            <c:spPr>
              <a:solidFill>
                <a:srgbClr val="4a7ebb"/>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Ejemplo!$B$40:$B$52</c:f>
              <c:strCache>
                <c:ptCount val="13"/>
                <c:pt idx="0">
                  <c:v>Semana 1</c:v>
                </c:pt>
                <c:pt idx="1">
                  <c:v>Semana 2</c:v>
                </c:pt>
                <c:pt idx="2">
                  <c:v>Semana 3</c:v>
                </c:pt>
                <c:pt idx="3">
                  <c:v>Semana 4</c:v>
                </c:pt>
                <c:pt idx="4">
                  <c:v>Semana 5</c:v>
                </c:pt>
                <c:pt idx="5">
                  <c:v>Semana 6</c:v>
                </c:pt>
                <c:pt idx="6">
                  <c:v>Semana 7</c:v>
                </c:pt>
                <c:pt idx="7">
                  <c:v>Semana 8</c:v>
                </c:pt>
                <c:pt idx="8">
                  <c:v>Semana 9</c:v>
                </c:pt>
                <c:pt idx="9">
                  <c:v>Semana 10</c:v>
                </c:pt>
                <c:pt idx="10">
                  <c:v>Semana 11</c:v>
                </c:pt>
                <c:pt idx="11">
                  <c:v>Semana 12</c:v>
                </c:pt>
                <c:pt idx="12">
                  <c:v>Semana 13</c:v>
                </c:pt>
              </c:strCache>
            </c:strRef>
          </c:cat>
          <c:val>
            <c:numRef>
              <c:f>Ejemplo!$C$40:$C$52</c:f>
              <c:numCache>
                <c:formatCode>#,##0" €";[RED]\-#,##0" €"</c:formatCode>
                <c:ptCount val="13"/>
                <c:pt idx="0">
                  <c:v>68000</c:v>
                </c:pt>
                <c:pt idx="1">
                  <c:v>74000</c:v>
                </c:pt>
                <c:pt idx="2">
                  <c:v>66000</c:v>
                </c:pt>
                <c:pt idx="3">
                  <c:v>-6000</c:v>
                </c:pt>
                <c:pt idx="4">
                  <c:v>4000</c:v>
                </c:pt>
                <c:pt idx="5">
                  <c:v>15000</c:v>
                </c:pt>
                <c:pt idx="6">
                  <c:v>-8000</c:v>
                </c:pt>
                <c:pt idx="7">
                  <c:v>-43000</c:v>
                </c:pt>
                <c:pt idx="8">
                  <c:v>-31000</c:v>
                </c:pt>
                <c:pt idx="9">
                  <c:v>-14000</c:v>
                </c:pt>
                <c:pt idx="10">
                  <c:v>4000</c:v>
                </c:pt>
                <c:pt idx="11">
                  <c:v>22000</c:v>
                </c:pt>
                <c:pt idx="12">
                  <c:v>38000</c:v>
                </c:pt>
              </c:numCache>
            </c:numRef>
          </c:val>
          <c:smooth val="0"/>
        </c:ser>
        <c:ser>
          <c:idx val="1"/>
          <c:order val="1"/>
          <c:tx>
            <c:strRef>
              <c:f>Ejemplo!D39</c:f>
              <c:strCache>
                <c:ptCount val="1"/>
                <c:pt idx="0">
                  <c:v>Saldo
disponible real</c:v>
                </c:pt>
              </c:strCache>
            </c:strRef>
          </c:tx>
          <c:spPr>
            <a:solidFill>
              <a:srgbClr val="be4b48"/>
            </a:solidFill>
            <a:ln w="28440">
              <a:solidFill>
                <a:srgbClr val="be4b48"/>
              </a:solidFill>
              <a:round/>
            </a:ln>
          </c:spPr>
          <c:marker>
            <c:symbol val="circle"/>
            <c:size val="5"/>
            <c:spPr>
              <a:solidFill>
                <a:srgbClr val="be4b48"/>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Ejemplo!$B$40:$B$52</c:f>
              <c:strCache>
                <c:ptCount val="13"/>
                <c:pt idx="0">
                  <c:v>Semana 1</c:v>
                </c:pt>
                <c:pt idx="1">
                  <c:v>Semana 2</c:v>
                </c:pt>
                <c:pt idx="2">
                  <c:v>Semana 3</c:v>
                </c:pt>
                <c:pt idx="3">
                  <c:v>Semana 4</c:v>
                </c:pt>
                <c:pt idx="4">
                  <c:v>Semana 5</c:v>
                </c:pt>
                <c:pt idx="5">
                  <c:v>Semana 6</c:v>
                </c:pt>
                <c:pt idx="6">
                  <c:v>Semana 7</c:v>
                </c:pt>
                <c:pt idx="7">
                  <c:v>Semana 8</c:v>
                </c:pt>
                <c:pt idx="8">
                  <c:v>Semana 9</c:v>
                </c:pt>
                <c:pt idx="9">
                  <c:v>Semana 10</c:v>
                </c:pt>
                <c:pt idx="10">
                  <c:v>Semana 11</c:v>
                </c:pt>
                <c:pt idx="11">
                  <c:v>Semana 12</c:v>
                </c:pt>
                <c:pt idx="12">
                  <c:v>Semana 13</c:v>
                </c:pt>
              </c:strCache>
            </c:strRef>
          </c:cat>
          <c:val>
            <c:numRef>
              <c:f>Ejemplo!$D$40:$D$52</c:f>
              <c:numCache>
                <c:formatCode>#,##0" €";[RED]\-#,##0" €"</c:formatCode>
                <c:ptCount val="13"/>
                <c:pt idx="0">
                  <c:v>-12866.1538461538</c:v>
                </c:pt>
                <c:pt idx="1">
                  <c:v>-15642.3076923077</c:v>
                </c:pt>
                <c:pt idx="2">
                  <c:v>-32418.4615384615</c:v>
                </c:pt>
                <c:pt idx="3">
                  <c:v>-41104.6153846154</c:v>
                </c:pt>
                <c:pt idx="4">
                  <c:v>-39880.7692307692</c:v>
                </c:pt>
                <c:pt idx="5">
                  <c:v>-37656.9230769231</c:v>
                </c:pt>
                <c:pt idx="6">
                  <c:v>-69433.0769230769</c:v>
                </c:pt>
                <c:pt idx="7">
                  <c:v>-113209.230769231</c:v>
                </c:pt>
                <c:pt idx="8">
                  <c:v>-109985.384615385</c:v>
                </c:pt>
                <c:pt idx="9">
                  <c:v>-101761.538461538</c:v>
                </c:pt>
                <c:pt idx="10">
                  <c:v>-92537.6923076923</c:v>
                </c:pt>
                <c:pt idx="11">
                  <c:v>-83313.8461538462</c:v>
                </c:pt>
                <c:pt idx="12">
                  <c:v>-76090</c:v>
                </c:pt>
              </c:numCache>
            </c:numRef>
          </c:val>
          <c:smooth val="0"/>
        </c:ser>
        <c:hiLowLines>
          <c:spPr>
            <a:ln w="0">
              <a:noFill/>
            </a:ln>
          </c:spPr>
        </c:hiLowLines>
        <c:marker val="1"/>
        <c:axId val="33359112"/>
        <c:axId val="70854019"/>
      </c:lineChart>
      <c:catAx>
        <c:axId val="33359112"/>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0854019"/>
        <c:crosses val="autoZero"/>
        <c:auto val="1"/>
        <c:lblAlgn val="ctr"/>
        <c:lblOffset val="100"/>
        <c:noMultiLvlLbl val="0"/>
      </c:catAx>
      <c:valAx>
        <c:axId val="70854019"/>
        <c:scaling>
          <c:orientation val="minMax"/>
        </c:scaling>
        <c:delete val="0"/>
        <c:axPos val="l"/>
        <c:numFmt formatCode="#,##0&quot; €&quot;;[RED]\-#,##0&quot; €&quot;"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3359112"/>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56</xdr:row>
      <xdr:rowOff>0</xdr:rowOff>
    </xdr:from>
    <xdr:to>
      <xdr:col>6</xdr:col>
      <xdr:colOff>400320</xdr:colOff>
      <xdr:row>73</xdr:row>
      <xdr:rowOff>1080</xdr:rowOff>
    </xdr:to>
    <xdr:graphicFrame>
      <xdr:nvGraphicFramePr>
        <xdr:cNvPr id="0" name="Chart 1"/>
        <xdr:cNvGraphicFramePr/>
      </xdr:nvGraphicFramePr>
      <xdr:xfrm>
        <a:off x="154800" y="15230520"/>
        <a:ext cx="791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56</xdr:row>
      <xdr:rowOff>0</xdr:rowOff>
    </xdr:from>
    <xdr:to>
      <xdr:col>6</xdr:col>
      <xdr:colOff>400320</xdr:colOff>
      <xdr:row>73</xdr:row>
      <xdr:rowOff>1080</xdr:rowOff>
    </xdr:to>
    <xdr:graphicFrame>
      <xdr:nvGraphicFramePr>
        <xdr:cNvPr id="1" name="Chart 1"/>
        <xdr:cNvGraphicFramePr/>
      </xdr:nvGraphicFramePr>
      <xdr:xfrm>
        <a:off x="154800" y="15230520"/>
        <a:ext cx="791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E5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B2" activeCellId="0" sqref="B2"/>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42"/>
    <col collapsed="false" customWidth="true" hidden="false" outlineLevel="0" max="4" min="3" style="0" width="18"/>
    <col collapsed="false" customWidth="true" hidden="false" outlineLevel="0" max="5" min="5" style="0" width="20"/>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3" t="s">
        <v>2</v>
      </c>
      <c r="C4" s="3"/>
      <c r="D4" s="3"/>
      <c r="E4" s="3"/>
    </row>
    <row r="5" customFormat="false" ht="9.75" hidden="false" customHeight="true" outlineLevel="0" collapsed="false"/>
    <row r="7" customFormat="false" ht="27.75" hidden="false" customHeight="true" outlineLevel="0" collapsed="false">
      <c r="B7" s="4" t="s">
        <v>3</v>
      </c>
      <c r="C7" s="5" t="s">
        <v>4</v>
      </c>
    </row>
    <row r="8" customFormat="false" ht="18.75" hidden="false" customHeight="true" outlineLevel="0" collapsed="false">
      <c r="B8" s="6" t="s">
        <v>5</v>
      </c>
      <c r="C8" s="7"/>
    </row>
    <row r="9" customFormat="false" ht="18.75" hidden="false" customHeight="true" outlineLevel="0" collapsed="false">
      <c r="B9" s="6" t="s">
        <v>6</v>
      </c>
      <c r="C9" s="8"/>
    </row>
    <row r="11" customFormat="false" ht="24" hidden="false" customHeight="true" outlineLevel="0" collapsed="false">
      <c r="B11" s="9" t="s">
        <v>7</v>
      </c>
    </row>
    <row r="12" customFormat="false" ht="27.75" hidden="false" customHeight="true" outlineLevel="0" collapsed="false">
      <c r="B12" s="4" t="s">
        <v>8</v>
      </c>
      <c r="C12" s="5" t="s">
        <v>9</v>
      </c>
    </row>
    <row r="13" customFormat="false" ht="18.75" hidden="false" customHeight="true" outlineLevel="0" collapsed="false">
      <c r="B13" s="6" t="s">
        <v>10</v>
      </c>
      <c r="C13" s="8"/>
    </row>
    <row r="14" customFormat="false" ht="18.75" hidden="false" customHeight="true" outlineLevel="0" collapsed="false">
      <c r="B14" s="6" t="s">
        <v>11</v>
      </c>
      <c r="C14" s="8"/>
    </row>
    <row r="15" customFormat="false" ht="34.5" hidden="false" customHeight="true" outlineLevel="0" collapsed="false">
      <c r="B15" s="10" t="s">
        <v>12</v>
      </c>
      <c r="C15" s="11"/>
    </row>
    <row r="16" customFormat="false" ht="34.5" hidden="false" customHeight="true" outlineLevel="0" collapsed="false">
      <c r="B16" s="10" t="s">
        <v>13</v>
      </c>
      <c r="C16" s="12" t="str">
        <f aca="false">IF(OR(C13="",C15=""),"",C13*C15/100)</f>
        <v/>
      </c>
    </row>
    <row r="17" customFormat="false" ht="18.75" hidden="false" customHeight="true" outlineLevel="0" collapsed="false">
      <c r="B17" s="6" t="s">
        <v>14</v>
      </c>
      <c r="C17" s="12" t="str">
        <f aca="false">IF(OR(C14="",C15=""),"",C14*C15/100)</f>
        <v/>
      </c>
    </row>
    <row r="18" customFormat="false" ht="19.5" hidden="false" customHeight="true" outlineLevel="0" collapsed="false">
      <c r="B18" s="13" t="s">
        <v>15</v>
      </c>
      <c r="C18" s="14" t="str">
        <f aca="false">IF(OR(C16="",C17=""),"",C16-C17)</f>
        <v/>
      </c>
    </row>
    <row r="19" customFormat="false" ht="27.75" hidden="false" customHeight="true" outlineLevel="0" collapsed="false">
      <c r="B19" s="4" t="s">
        <v>16</v>
      </c>
      <c r="C19" s="5" t="s">
        <v>9</v>
      </c>
    </row>
    <row r="20" customFormat="false" ht="18.75" hidden="false" customHeight="true" outlineLevel="0" collapsed="false">
      <c r="B20" s="6" t="s">
        <v>17</v>
      </c>
      <c r="C20" s="8"/>
    </row>
    <row r="21" customFormat="false" ht="34.5" hidden="false" customHeight="true" outlineLevel="0" collapsed="false">
      <c r="B21" s="10" t="s">
        <v>18</v>
      </c>
      <c r="C21" s="8"/>
    </row>
    <row r="22" customFormat="false" ht="19.5" hidden="false" customHeight="true" outlineLevel="0" collapsed="false">
      <c r="B22" s="15" t="s">
        <v>19</v>
      </c>
      <c r="C22" s="16" t="str">
        <f aca="false">IF(C18="","",C18+N(C20)+N(C21))</f>
        <v/>
      </c>
    </row>
    <row r="24" customFormat="false" ht="30" hidden="false" customHeight="true" outlineLevel="0" collapsed="false">
      <c r="B24" s="4" t="s">
        <v>20</v>
      </c>
      <c r="C24" s="5" t="s">
        <v>21</v>
      </c>
      <c r="D24" s="5" t="s">
        <v>22</v>
      </c>
      <c r="E24" s="5" t="s">
        <v>23</v>
      </c>
    </row>
    <row r="25" customFormat="false" ht="34.5" hidden="false" customHeight="true" outlineLevel="0" collapsed="false">
      <c r="B25" s="10" t="s">
        <v>24</v>
      </c>
      <c r="C25" s="8"/>
      <c r="D25" s="17"/>
      <c r="E25" s="12" t="str">
        <f aca="false">IF(OR(C25="",D25="",D25&lt;=0),"",C25*30/D25)</f>
        <v/>
      </c>
    </row>
    <row r="26" customFormat="false" ht="18.75" hidden="false" customHeight="true" outlineLevel="0" collapsed="false">
      <c r="B26" s="6" t="s">
        <v>25</v>
      </c>
      <c r="C26" s="8"/>
      <c r="D26" s="17"/>
      <c r="E26" s="12" t="str">
        <f aca="false">IF(OR(C26="",D26="",D26&lt;=0),"",C26*30/D26)</f>
        <v/>
      </c>
    </row>
    <row r="27" customFormat="false" ht="34.5" hidden="false" customHeight="true" outlineLevel="0" collapsed="false">
      <c r="B27" s="18" t="s">
        <v>26</v>
      </c>
      <c r="C27" s="16" t="str">
        <f aca="false">IF(OR(C9="",C22=""),"",C9-C22)</f>
        <v/>
      </c>
    </row>
    <row r="28" customFormat="false" ht="34.5" hidden="false" customHeight="true" outlineLevel="0" collapsed="false">
      <c r="B28" s="19" t="s">
        <v>27</v>
      </c>
      <c r="C28" s="14" t="str">
        <f aca="false">IF(OR(C27="",E25=""),"",C27-E25)</f>
        <v/>
      </c>
    </row>
    <row r="30" customFormat="false" ht="24" hidden="false" customHeight="true" outlineLevel="0" collapsed="false">
      <c r="B30" s="9" t="s">
        <v>28</v>
      </c>
    </row>
    <row r="31" customFormat="false" ht="30" hidden="false" customHeight="true" outlineLevel="0" collapsed="false">
      <c r="B31" s="4" t="s">
        <v>29</v>
      </c>
      <c r="C31" s="5" t="s">
        <v>30</v>
      </c>
    </row>
    <row r="32" customFormat="false" ht="18.75" hidden="false" customHeight="true" outlineLevel="0" collapsed="false">
      <c r="B32" s="6" t="s">
        <v>31</v>
      </c>
      <c r="C32" s="12" t="str">
        <f aca="false">IF(C18="","",C18/13)</f>
        <v/>
      </c>
    </row>
    <row r="33" customFormat="false" ht="18.75" hidden="false" customHeight="true" outlineLevel="0" collapsed="false">
      <c r="B33" s="6" t="s">
        <v>32</v>
      </c>
      <c r="C33" s="12" t="str">
        <f aca="false">IF(C20="","",C20/13)</f>
        <v/>
      </c>
    </row>
    <row r="34" customFormat="false" ht="18.75" hidden="false" customHeight="true" outlineLevel="0" collapsed="false">
      <c r="B34" s="6" t="s">
        <v>33</v>
      </c>
      <c r="C34" s="12" t="str">
        <f aca="false">IF(C21="","",C21*3/13)</f>
        <v/>
      </c>
    </row>
    <row r="35" customFormat="false" ht="19.5" hidden="false" customHeight="true" outlineLevel="0" collapsed="false">
      <c r="B35" s="15" t="s">
        <v>34</v>
      </c>
      <c r="C35" s="16" t="str">
        <f aca="false">IF(C32="","",C32+N(C33)+N(C34))</f>
        <v/>
      </c>
    </row>
    <row r="36" customFormat="false" ht="18.75" hidden="false" customHeight="true" outlineLevel="0" collapsed="false">
      <c r="B36" s="6" t="s">
        <v>35</v>
      </c>
      <c r="C36" s="20"/>
    </row>
    <row r="38" customFormat="false" ht="24" hidden="false" customHeight="true" outlineLevel="0" collapsed="false">
      <c r="B38" s="9" t="s">
        <v>36</v>
      </c>
    </row>
    <row r="39" customFormat="false" ht="39.75" hidden="false" customHeight="true" outlineLevel="0" collapsed="false">
      <c r="B39" s="4" t="s">
        <v>37</v>
      </c>
      <c r="C39" s="5" t="s">
        <v>38</v>
      </c>
      <c r="D39" s="5" t="s">
        <v>39</v>
      </c>
      <c r="E39" s="5" t="s">
        <v>40</v>
      </c>
    </row>
    <row r="40" customFormat="false" ht="18.75" hidden="false" customHeight="true" outlineLevel="0" collapsed="false">
      <c r="B40" s="6" t="s">
        <v>41</v>
      </c>
      <c r="C40" s="8"/>
      <c r="D40" s="12" t="str">
        <f aca="false">IF(OR(C40="",E40=""),"",C40-E40)</f>
        <v/>
      </c>
      <c r="E40" s="12" t="str">
        <f aca="false">IF(OR(C22="",C35="",C36=""),"",IF(1&lt;C36,C22+C35*1,C35*1))</f>
        <v/>
      </c>
    </row>
    <row r="41" customFormat="false" ht="18.75" hidden="false" customHeight="true" outlineLevel="0" collapsed="false">
      <c r="B41" s="6" t="s">
        <v>42</v>
      </c>
      <c r="C41" s="8"/>
      <c r="D41" s="12" t="str">
        <f aca="false">IF(OR(C41="",E41=""),"",C41-E41)</f>
        <v/>
      </c>
      <c r="E41" s="12" t="str">
        <f aca="false">IF(OR(C22="",C35="",C36=""),"",IF(2&lt;C36,C22+C35*2,C35*2))</f>
        <v/>
      </c>
    </row>
    <row r="42" customFormat="false" ht="18.75" hidden="false" customHeight="true" outlineLevel="0" collapsed="false">
      <c r="B42" s="6" t="s">
        <v>43</v>
      </c>
      <c r="C42" s="8"/>
      <c r="D42" s="12" t="str">
        <f aca="false">IF(OR(C42="",E42=""),"",C42-E42)</f>
        <v/>
      </c>
      <c r="E42" s="12" t="str">
        <f aca="false">IF(OR(C22="",C35="",C36=""),"",IF(3&lt;C36,C22+C35*3,C35*3))</f>
        <v/>
      </c>
    </row>
    <row r="43" customFormat="false" ht="18.75" hidden="false" customHeight="true" outlineLevel="0" collapsed="false">
      <c r="B43" s="6" t="s">
        <v>44</v>
      </c>
      <c r="C43" s="8"/>
      <c r="D43" s="12" t="str">
        <f aca="false">IF(OR(C43="",E43=""),"",C43-E43)</f>
        <v/>
      </c>
      <c r="E43" s="12" t="str">
        <f aca="false">IF(OR(C22="",C35="",C36=""),"",IF(4&lt;C36,C22+C35*4,C35*4))</f>
        <v/>
      </c>
    </row>
    <row r="44" customFormat="false" ht="18.75" hidden="false" customHeight="true" outlineLevel="0" collapsed="false">
      <c r="B44" s="6" t="s">
        <v>45</v>
      </c>
      <c r="C44" s="8"/>
      <c r="D44" s="12" t="str">
        <f aca="false">IF(OR(C44="",E44=""),"",C44-E44)</f>
        <v/>
      </c>
      <c r="E44" s="12" t="str">
        <f aca="false">IF(OR(C22="",C35="",C36=""),"",IF(5&lt;C36,C22+C35*5,C35*5))</f>
        <v/>
      </c>
    </row>
    <row r="45" customFormat="false" ht="18.75" hidden="false" customHeight="true" outlineLevel="0" collapsed="false">
      <c r="B45" s="6" t="s">
        <v>46</v>
      </c>
      <c r="C45" s="8"/>
      <c r="D45" s="12" t="str">
        <f aca="false">IF(OR(C45="",E45=""),"",C45-E45)</f>
        <v/>
      </c>
      <c r="E45" s="12" t="str">
        <f aca="false">IF(OR(C22="",C35="",C36=""),"",IF(6&lt;C36,C22+C35*6,C35*6))</f>
        <v/>
      </c>
    </row>
    <row r="46" customFormat="false" ht="18.75" hidden="false" customHeight="true" outlineLevel="0" collapsed="false">
      <c r="B46" s="6" t="s">
        <v>47</v>
      </c>
      <c r="C46" s="8"/>
      <c r="D46" s="12" t="str">
        <f aca="false">IF(OR(C46="",E46=""),"",C46-E46)</f>
        <v/>
      </c>
      <c r="E46" s="12" t="str">
        <f aca="false">IF(OR(C22="",C35="",C36=""),"",IF(7&lt;C36,C22+C35*7,C35*7))</f>
        <v/>
      </c>
    </row>
    <row r="47" customFormat="false" ht="18.75" hidden="false" customHeight="true" outlineLevel="0" collapsed="false">
      <c r="B47" s="6" t="s">
        <v>48</v>
      </c>
      <c r="C47" s="8"/>
      <c r="D47" s="12" t="str">
        <f aca="false">IF(OR(C47="",E47=""),"",C47-E47)</f>
        <v/>
      </c>
      <c r="E47" s="12" t="str">
        <f aca="false">IF(OR(C22="",C35="",C36=""),"",IF(8&lt;C36,C22+C35*8,C35*8))</f>
        <v/>
      </c>
    </row>
    <row r="48" customFormat="false" ht="18.75" hidden="false" customHeight="true" outlineLevel="0" collapsed="false">
      <c r="B48" s="6" t="s">
        <v>49</v>
      </c>
      <c r="C48" s="8"/>
      <c r="D48" s="12" t="str">
        <f aca="false">IF(OR(C48="",E48=""),"",C48-E48)</f>
        <v/>
      </c>
      <c r="E48" s="12" t="str">
        <f aca="false">IF(OR(C22="",C35="",C36=""),"",IF(9&lt;C36,C22+C35*9,C35*9))</f>
        <v/>
      </c>
    </row>
    <row r="49" customFormat="false" ht="18.75" hidden="false" customHeight="true" outlineLevel="0" collapsed="false">
      <c r="B49" s="6" t="s">
        <v>50</v>
      </c>
      <c r="C49" s="8"/>
      <c r="D49" s="12" t="str">
        <f aca="false">IF(OR(C49="",E49=""),"",C49-E49)</f>
        <v/>
      </c>
      <c r="E49" s="12" t="str">
        <f aca="false">IF(OR(C22="",C35="",C36=""),"",IF(10&lt;C36,C22+C35*10,C35*10))</f>
        <v/>
      </c>
    </row>
    <row r="50" customFormat="false" ht="18.75" hidden="false" customHeight="true" outlineLevel="0" collapsed="false">
      <c r="B50" s="6" t="s">
        <v>51</v>
      </c>
      <c r="C50" s="8"/>
      <c r="D50" s="12" t="str">
        <f aca="false">IF(OR(C50="",E50=""),"",C50-E50)</f>
        <v/>
      </c>
      <c r="E50" s="12" t="str">
        <f aca="false">IF(OR(C22="",C35="",C36=""),"",IF(11&lt;C36,C22+C35*11,C35*11))</f>
        <v/>
      </c>
    </row>
    <row r="51" customFormat="false" ht="18.75" hidden="false" customHeight="true" outlineLevel="0" collapsed="false">
      <c r="B51" s="6" t="s">
        <v>52</v>
      </c>
      <c r="C51" s="8"/>
      <c r="D51" s="12" t="str">
        <f aca="false">IF(OR(C51="",E51=""),"",C51-E51)</f>
        <v/>
      </c>
      <c r="E51" s="12" t="str">
        <f aca="false">IF(OR(C22="",C35="",C36=""),"",IF(12&lt;C36,C22+C35*12,C35*12))</f>
        <v/>
      </c>
    </row>
    <row r="52" customFormat="false" ht="18.75" hidden="false" customHeight="true" outlineLevel="0" collapsed="false">
      <c r="B52" s="6" t="s">
        <v>53</v>
      </c>
      <c r="C52" s="8"/>
      <c r="D52" s="12" t="str">
        <f aca="false">IF(OR(C52="",E52=""),"",C52-E52)</f>
        <v/>
      </c>
      <c r="E52" s="12" t="str">
        <f aca="false">IF(OR(C22="",C35="",C36=""),"",IF(13&lt;C36,C22+C35*13,C35*13))</f>
        <v/>
      </c>
    </row>
    <row r="54" customFormat="false" ht="15" hidden="false" customHeight="true" outlineLevel="0" collapsed="false">
      <c r="B54" s="21" t="s">
        <v>54</v>
      </c>
      <c r="C54" s="21" t="s">
        <v>55</v>
      </c>
      <c r="D54" s="21" t="s">
        <v>56</v>
      </c>
      <c r="E54" s="21" t="s">
        <v>57</v>
      </c>
    </row>
    <row r="55" customFormat="false" ht="30" hidden="false" customHeight="true" outlineLevel="0" collapsed="false">
      <c r="B55" s="22" t="str">
        <f aca="false">IF(C27="","",C27)</f>
        <v/>
      </c>
      <c r="C55" s="23" t="str">
        <f aca="false">IF(C22="","",C22)</f>
        <v/>
      </c>
      <c r="D55" s="23" t="str">
        <f aca="false">IF(C35="","",C35)</f>
        <v/>
      </c>
      <c r="E55" s="24" t="str">
        <f aca="false">IF(COUNT(D40:D52)=0,"",COUNTIF(D40:D52,"&lt;0"))</f>
        <v/>
      </c>
    </row>
  </sheetData>
  <sheetProtection sheet="true"/>
  <mergeCells count="1">
    <mergeCell ref="B4:E4"/>
  </mergeCells>
  <conditionalFormatting sqref="C27">
    <cfRule type="cellIs" priority="2" operator="greaterThanOrEqual" aboveAverage="0" equalAverage="0" bottom="0" percent="0" rank="0" text="" dxfId="0">
      <formula>0</formula>
    </cfRule>
    <cfRule type="cellIs" priority="3" operator="lessThan" aboveAverage="0" equalAverage="0" bottom="0" percent="0" rank="0" text="" dxfId="1">
      <formula>0</formula>
    </cfRule>
  </conditionalFormatting>
  <conditionalFormatting sqref="D40">
    <cfRule type="cellIs" priority="4" operator="greaterThanOrEqual" aboveAverage="0" equalAverage="0" bottom="0" percent="0" rank="0" text="" dxfId="0">
      <formula>0</formula>
    </cfRule>
    <cfRule type="cellIs" priority="5" operator="lessThan" aboveAverage="0" equalAverage="0" bottom="0" percent="0" rank="0" text="" dxfId="1">
      <formula>0</formula>
    </cfRule>
  </conditionalFormatting>
  <conditionalFormatting sqref="D41">
    <cfRule type="cellIs" priority="6" operator="greaterThanOrEqual" aboveAverage="0" equalAverage="0" bottom="0" percent="0" rank="0" text="" dxfId="0">
      <formula>0</formula>
    </cfRule>
    <cfRule type="cellIs" priority="7" operator="lessThan" aboveAverage="0" equalAverage="0" bottom="0" percent="0" rank="0" text="" dxfId="1">
      <formula>0</formula>
    </cfRule>
  </conditionalFormatting>
  <conditionalFormatting sqref="D42">
    <cfRule type="cellIs" priority="8" operator="greaterThanOrEqual" aboveAverage="0" equalAverage="0" bottom="0" percent="0" rank="0" text="" dxfId="0">
      <formula>0</formula>
    </cfRule>
    <cfRule type="cellIs" priority="9" operator="lessThan" aboveAverage="0" equalAverage="0" bottom="0" percent="0" rank="0" text="" dxfId="1">
      <formula>0</formula>
    </cfRule>
  </conditionalFormatting>
  <conditionalFormatting sqref="D43">
    <cfRule type="cellIs" priority="10" operator="greaterThanOrEqual" aboveAverage="0" equalAverage="0" bottom="0" percent="0" rank="0" text="" dxfId="0">
      <formula>0</formula>
    </cfRule>
    <cfRule type="cellIs" priority="11" operator="lessThan" aboveAverage="0" equalAverage="0" bottom="0" percent="0" rank="0" text="" dxfId="1">
      <formula>0</formula>
    </cfRule>
  </conditionalFormatting>
  <conditionalFormatting sqref="D44">
    <cfRule type="cellIs" priority="12" operator="greaterThanOrEqual" aboveAverage="0" equalAverage="0" bottom="0" percent="0" rank="0" text="" dxfId="0">
      <formula>0</formula>
    </cfRule>
    <cfRule type="cellIs" priority="13" operator="lessThan" aboveAverage="0" equalAverage="0" bottom="0" percent="0" rank="0" text="" dxfId="1">
      <formula>0</formula>
    </cfRule>
  </conditionalFormatting>
  <conditionalFormatting sqref="D45">
    <cfRule type="cellIs" priority="14" operator="greaterThanOrEqual" aboveAverage="0" equalAverage="0" bottom="0" percent="0" rank="0" text="" dxfId="0">
      <formula>0</formula>
    </cfRule>
    <cfRule type="cellIs" priority="15" operator="lessThan" aboveAverage="0" equalAverage="0" bottom="0" percent="0" rank="0" text="" dxfId="1">
      <formula>0</formula>
    </cfRule>
  </conditionalFormatting>
  <conditionalFormatting sqref="D46">
    <cfRule type="cellIs" priority="16" operator="greaterThanOrEqual" aboveAverage="0" equalAverage="0" bottom="0" percent="0" rank="0" text="" dxfId="0">
      <formula>0</formula>
    </cfRule>
    <cfRule type="cellIs" priority="17" operator="lessThan" aboveAverage="0" equalAverage="0" bottom="0" percent="0" rank="0" text="" dxfId="1">
      <formula>0</formula>
    </cfRule>
  </conditionalFormatting>
  <conditionalFormatting sqref="D47">
    <cfRule type="cellIs" priority="18" operator="greaterThanOrEqual" aboveAverage="0" equalAverage="0" bottom="0" percent="0" rank="0" text="" dxfId="0">
      <formula>0</formula>
    </cfRule>
    <cfRule type="cellIs" priority="19" operator="lessThan" aboveAverage="0" equalAverage="0" bottom="0" percent="0" rank="0" text="" dxfId="1">
      <formula>0</formula>
    </cfRule>
  </conditionalFormatting>
  <conditionalFormatting sqref="D48">
    <cfRule type="cellIs" priority="20" operator="greaterThanOrEqual" aboveAverage="0" equalAverage="0" bottom="0" percent="0" rank="0" text="" dxfId="0">
      <formula>0</formula>
    </cfRule>
    <cfRule type="cellIs" priority="21" operator="lessThan" aboveAverage="0" equalAverage="0" bottom="0" percent="0" rank="0" text="" dxfId="1">
      <formula>0</formula>
    </cfRule>
  </conditionalFormatting>
  <conditionalFormatting sqref="D49">
    <cfRule type="cellIs" priority="22" operator="greaterThanOrEqual" aboveAverage="0" equalAverage="0" bottom="0" percent="0" rank="0" text="" dxfId="0">
      <formula>0</formula>
    </cfRule>
    <cfRule type="cellIs" priority="23" operator="lessThan" aboveAverage="0" equalAverage="0" bottom="0" percent="0" rank="0" text="" dxfId="1">
      <formula>0</formula>
    </cfRule>
  </conditionalFormatting>
  <conditionalFormatting sqref="D50">
    <cfRule type="cellIs" priority="24" operator="greaterThanOrEqual" aboveAverage="0" equalAverage="0" bottom="0" percent="0" rank="0" text="" dxfId="0">
      <formula>0</formula>
    </cfRule>
    <cfRule type="cellIs" priority="25" operator="lessThan" aboveAverage="0" equalAverage="0" bottom="0" percent="0" rank="0" text="" dxfId="1">
      <formula>0</formula>
    </cfRule>
  </conditionalFormatting>
  <conditionalFormatting sqref="D51">
    <cfRule type="cellIs" priority="26" operator="greaterThanOrEqual" aboveAverage="0" equalAverage="0" bottom="0" percent="0" rank="0" text="" dxfId="0">
      <formula>0</formula>
    </cfRule>
    <cfRule type="cellIs" priority="27" operator="lessThan" aboveAverage="0" equalAverage="0" bottom="0" percent="0" rank="0" text="" dxfId="1">
      <formula>0</formula>
    </cfRule>
  </conditionalFormatting>
  <conditionalFormatting sqref="D52">
    <cfRule type="cellIs" priority="28" operator="greaterThanOrEqual" aboveAverage="0" equalAverage="0" bottom="0" percent="0" rank="0" text="" dxfId="0">
      <formula>0</formula>
    </cfRule>
    <cfRule type="cellIs" priority="29" operator="lessThan" aboveAverage="0" equalAverage="0" bottom="0" percent="0" rank="0" text="" dxfId="1">
      <formula>0</formula>
    </cfRule>
  </conditionalFormatting>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E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B2" activeCellId="0" sqref="B2"/>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42"/>
    <col collapsed="false" customWidth="true" hidden="false" outlineLevel="0" max="4" min="3" style="0" width="18"/>
    <col collapsed="false" customWidth="true" hidden="false" outlineLevel="0" max="5" min="5" style="0" width="20"/>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25" t="s">
        <v>58</v>
      </c>
      <c r="C4" s="25"/>
      <c r="D4" s="25"/>
      <c r="E4" s="25"/>
    </row>
    <row r="5" customFormat="false" ht="9.75" hidden="false" customHeight="true" outlineLevel="0" collapsed="false"/>
    <row r="7" customFormat="false" ht="27.75" hidden="false" customHeight="true" outlineLevel="0" collapsed="false">
      <c r="B7" s="4" t="s">
        <v>3</v>
      </c>
      <c r="C7" s="5" t="s">
        <v>4</v>
      </c>
    </row>
    <row r="8" customFormat="false" ht="18.75" hidden="false" customHeight="true" outlineLevel="0" collapsed="false">
      <c r="B8" s="6" t="s">
        <v>5</v>
      </c>
      <c r="C8" s="7" t="n">
        <v>46027</v>
      </c>
    </row>
    <row r="9" customFormat="false" ht="18.75" hidden="false" customHeight="true" outlineLevel="0" collapsed="false">
      <c r="B9" s="6" t="s">
        <v>6</v>
      </c>
      <c r="C9" s="8" t="n">
        <v>68000</v>
      </c>
    </row>
    <row r="11" customFormat="false" ht="24" hidden="false" customHeight="true" outlineLevel="0" collapsed="false">
      <c r="B11" s="9" t="s">
        <v>7</v>
      </c>
    </row>
    <row r="12" customFormat="false" ht="27.75" hidden="false" customHeight="true" outlineLevel="0" collapsed="false">
      <c r="B12" s="4" t="s">
        <v>8</v>
      </c>
      <c r="C12" s="5" t="s">
        <v>9</v>
      </c>
    </row>
    <row r="13" customFormat="false" ht="18.75" hidden="false" customHeight="true" outlineLevel="0" collapsed="false">
      <c r="B13" s="6" t="s">
        <v>10</v>
      </c>
      <c r="C13" s="8" t="n">
        <v>420000</v>
      </c>
    </row>
    <row r="14" customFormat="false" ht="18.75" hidden="false" customHeight="true" outlineLevel="0" collapsed="false">
      <c r="B14" s="6" t="s">
        <v>11</v>
      </c>
      <c r="C14" s="8" t="n">
        <v>231000</v>
      </c>
    </row>
    <row r="15" customFormat="false" ht="34.5" hidden="false" customHeight="true" outlineLevel="0" collapsed="false">
      <c r="B15" s="10" t="s">
        <v>12</v>
      </c>
      <c r="C15" s="11" t="n">
        <v>21</v>
      </c>
    </row>
    <row r="16" customFormat="false" ht="34.5" hidden="false" customHeight="true" outlineLevel="0" collapsed="false">
      <c r="B16" s="10" t="s">
        <v>13</v>
      </c>
      <c r="C16" s="12" t="n">
        <f aca="false">IF(OR(C13="",C15=""),"",C13*C15/100)</f>
        <v>88200</v>
      </c>
    </row>
    <row r="17" customFormat="false" ht="18.75" hidden="false" customHeight="true" outlineLevel="0" collapsed="false">
      <c r="B17" s="6" t="s">
        <v>14</v>
      </c>
      <c r="C17" s="12" t="n">
        <f aca="false">IF(OR(C14="",C15=""),"",C14*C15/100)</f>
        <v>48510</v>
      </c>
    </row>
    <row r="18" customFormat="false" ht="19.5" hidden="false" customHeight="true" outlineLevel="0" collapsed="false">
      <c r="B18" s="13" t="s">
        <v>15</v>
      </c>
      <c r="C18" s="14" t="n">
        <f aca="false">IF(OR(C16="",C17=""),"",C16-C17)</f>
        <v>39690</v>
      </c>
    </row>
    <row r="19" customFormat="false" ht="27.75" hidden="false" customHeight="true" outlineLevel="0" collapsed="false">
      <c r="B19" s="4" t="s">
        <v>16</v>
      </c>
      <c r="C19" s="5" t="s">
        <v>9</v>
      </c>
    </row>
    <row r="20" customFormat="false" ht="18.75" hidden="false" customHeight="true" outlineLevel="0" collapsed="false">
      <c r="B20" s="6" t="s">
        <v>17</v>
      </c>
      <c r="C20" s="8" t="n">
        <v>11400</v>
      </c>
    </row>
    <row r="21" customFormat="false" ht="34.5" hidden="false" customHeight="true" outlineLevel="0" collapsed="false">
      <c r="B21" s="10" t="s">
        <v>18</v>
      </c>
      <c r="C21" s="8" t="n">
        <v>21000</v>
      </c>
    </row>
    <row r="22" customFormat="false" ht="19.5" hidden="false" customHeight="true" outlineLevel="0" collapsed="false">
      <c r="B22" s="15" t="s">
        <v>19</v>
      </c>
      <c r="C22" s="16" t="n">
        <f aca="false">IF(C18="","",C18+N(C20)+N(C21))</f>
        <v>72090</v>
      </c>
    </row>
    <row r="24" customFormat="false" ht="30" hidden="false" customHeight="true" outlineLevel="0" collapsed="false">
      <c r="B24" s="4" t="s">
        <v>20</v>
      </c>
      <c r="C24" s="5" t="s">
        <v>21</v>
      </c>
      <c r="D24" s="5" t="s">
        <v>22</v>
      </c>
      <c r="E24" s="5" t="s">
        <v>23</v>
      </c>
    </row>
    <row r="25" customFormat="false" ht="34.5" hidden="false" customHeight="true" outlineLevel="0" collapsed="false">
      <c r="B25" s="10" t="s">
        <v>24</v>
      </c>
      <c r="C25" s="8" t="n">
        <v>241000</v>
      </c>
      <c r="D25" s="17" t="n">
        <v>95</v>
      </c>
      <c r="E25" s="12" t="n">
        <f aca="false">IF(OR(C25="",D25="",D25&lt;=0),"",C25*30/D25)</f>
        <v>76105.2631578947</v>
      </c>
    </row>
    <row r="26" customFormat="false" ht="18.75" hidden="false" customHeight="true" outlineLevel="0" collapsed="false">
      <c r="B26" s="6" t="s">
        <v>25</v>
      </c>
      <c r="C26" s="8" t="n">
        <v>392000</v>
      </c>
      <c r="D26" s="17" t="n">
        <v>85</v>
      </c>
      <c r="E26" s="12" t="n">
        <f aca="false">IF(OR(C26="",D26="",D26&lt;=0),"",C26*30/D26)</f>
        <v>138352.941176471</v>
      </c>
    </row>
    <row r="27" customFormat="false" ht="34.5" hidden="false" customHeight="true" outlineLevel="0" collapsed="false">
      <c r="B27" s="18" t="s">
        <v>26</v>
      </c>
      <c r="C27" s="16" t="n">
        <f aca="false">IF(OR(C9="",C22=""),"",C9-C22)</f>
        <v>-4090</v>
      </c>
    </row>
    <row r="28" customFormat="false" ht="34.5" hidden="false" customHeight="true" outlineLevel="0" collapsed="false">
      <c r="B28" s="19" t="s">
        <v>27</v>
      </c>
      <c r="C28" s="14" t="n">
        <f aca="false">IF(OR(C27="",E25=""),"",C27-E25)</f>
        <v>-80195.2631578947</v>
      </c>
    </row>
    <row r="30" customFormat="false" ht="24" hidden="false" customHeight="true" outlineLevel="0" collapsed="false">
      <c r="B30" s="9" t="s">
        <v>28</v>
      </c>
    </row>
    <row r="31" customFormat="false" ht="30" hidden="false" customHeight="true" outlineLevel="0" collapsed="false">
      <c r="B31" s="4" t="s">
        <v>29</v>
      </c>
      <c r="C31" s="5" t="s">
        <v>30</v>
      </c>
    </row>
    <row r="32" customFormat="false" ht="18.75" hidden="false" customHeight="true" outlineLevel="0" collapsed="false">
      <c r="B32" s="6" t="s">
        <v>31</v>
      </c>
      <c r="C32" s="12" t="n">
        <f aca="false">IF(C18="","",C18/13)</f>
        <v>3053.07692307692</v>
      </c>
    </row>
    <row r="33" customFormat="false" ht="18.75" hidden="false" customHeight="true" outlineLevel="0" collapsed="false">
      <c r="B33" s="6" t="s">
        <v>32</v>
      </c>
      <c r="C33" s="12" t="n">
        <f aca="false">IF(C20="","",C20/13)</f>
        <v>876.923076923077</v>
      </c>
    </row>
    <row r="34" customFormat="false" ht="18.75" hidden="false" customHeight="true" outlineLevel="0" collapsed="false">
      <c r="B34" s="6" t="s">
        <v>33</v>
      </c>
      <c r="C34" s="12" t="n">
        <f aca="false">IF(C21="","",C21*3/13)</f>
        <v>4846.15384615385</v>
      </c>
    </row>
    <row r="35" customFormat="false" ht="19.5" hidden="false" customHeight="true" outlineLevel="0" collapsed="false">
      <c r="B35" s="15" t="s">
        <v>34</v>
      </c>
      <c r="C35" s="16" t="n">
        <f aca="false">IF(C32="","",C32+N(C33)+N(C34))</f>
        <v>8776.15384615385</v>
      </c>
    </row>
    <row r="36" customFormat="false" ht="18.75" hidden="false" customHeight="true" outlineLevel="0" collapsed="false">
      <c r="B36" s="6" t="s">
        <v>35</v>
      </c>
      <c r="C36" s="20" t="n">
        <v>4</v>
      </c>
    </row>
    <row r="38" customFormat="false" ht="24" hidden="false" customHeight="true" outlineLevel="0" collapsed="false">
      <c r="B38" s="9" t="s">
        <v>36</v>
      </c>
    </row>
    <row r="39" customFormat="false" ht="39.75" hidden="false" customHeight="true" outlineLevel="0" collapsed="false">
      <c r="B39" s="4" t="s">
        <v>37</v>
      </c>
      <c r="C39" s="5" t="s">
        <v>38</v>
      </c>
      <c r="D39" s="5" t="s">
        <v>39</v>
      </c>
      <c r="E39" s="5" t="s">
        <v>40</v>
      </c>
    </row>
    <row r="40" customFormat="false" ht="18.75" hidden="false" customHeight="true" outlineLevel="0" collapsed="false">
      <c r="B40" s="6" t="s">
        <v>41</v>
      </c>
      <c r="C40" s="8" t="n">
        <v>68000</v>
      </c>
      <c r="D40" s="12" t="n">
        <f aca="false">IF(OR(C40="",E40=""),"",C40-E40)</f>
        <v>-12866.1538461538</v>
      </c>
      <c r="E40" s="12" t="n">
        <f aca="false">IF(OR(C22="",C35="",C36=""),"",IF(1&lt;C36,C22+C35*1,C35*1))</f>
        <v>80866.1538461538</v>
      </c>
    </row>
    <row r="41" customFormat="false" ht="18.75" hidden="false" customHeight="true" outlineLevel="0" collapsed="false">
      <c r="B41" s="6" t="s">
        <v>42</v>
      </c>
      <c r="C41" s="8" t="n">
        <v>74000</v>
      </c>
      <c r="D41" s="12" t="n">
        <f aca="false">IF(OR(C41="",E41=""),"",C41-E41)</f>
        <v>-15642.3076923077</v>
      </c>
      <c r="E41" s="12" t="n">
        <f aca="false">IF(OR(C22="",C35="",C36=""),"",IF(2&lt;C36,C22+C35*2,C35*2))</f>
        <v>89642.3076923077</v>
      </c>
    </row>
    <row r="42" customFormat="false" ht="18.75" hidden="false" customHeight="true" outlineLevel="0" collapsed="false">
      <c r="B42" s="6" t="s">
        <v>43</v>
      </c>
      <c r="C42" s="8" t="n">
        <v>66000</v>
      </c>
      <c r="D42" s="12" t="n">
        <f aca="false">IF(OR(C42="",E42=""),"",C42-E42)</f>
        <v>-32418.4615384615</v>
      </c>
      <c r="E42" s="12" t="n">
        <f aca="false">IF(OR(C22="",C35="",C36=""),"",IF(3&lt;C36,C22+C35*3,C35*3))</f>
        <v>98418.4615384615</v>
      </c>
    </row>
    <row r="43" customFormat="false" ht="18.75" hidden="false" customHeight="true" outlineLevel="0" collapsed="false">
      <c r="B43" s="6" t="s">
        <v>44</v>
      </c>
      <c r="C43" s="8" t="n">
        <v>-6000</v>
      </c>
      <c r="D43" s="12" t="n">
        <f aca="false">IF(OR(C43="",E43=""),"",C43-E43)</f>
        <v>-41104.6153846154</v>
      </c>
      <c r="E43" s="12" t="n">
        <f aca="false">IF(OR(C22="",C35="",C36=""),"",IF(4&lt;C36,C22+C35*4,C35*4))</f>
        <v>35104.6153846154</v>
      </c>
    </row>
    <row r="44" customFormat="false" ht="18.75" hidden="false" customHeight="true" outlineLevel="0" collapsed="false">
      <c r="B44" s="6" t="s">
        <v>45</v>
      </c>
      <c r="C44" s="8" t="n">
        <v>4000</v>
      </c>
      <c r="D44" s="12" t="n">
        <f aca="false">IF(OR(C44="",E44=""),"",C44-E44)</f>
        <v>-39880.7692307692</v>
      </c>
      <c r="E44" s="12" t="n">
        <f aca="false">IF(OR(C22="",C35="",C36=""),"",IF(5&lt;C36,C22+C35*5,C35*5))</f>
        <v>43880.7692307692</v>
      </c>
    </row>
    <row r="45" customFormat="false" ht="18.75" hidden="false" customHeight="true" outlineLevel="0" collapsed="false">
      <c r="B45" s="6" t="s">
        <v>46</v>
      </c>
      <c r="C45" s="8" t="n">
        <v>15000</v>
      </c>
      <c r="D45" s="12" t="n">
        <f aca="false">IF(OR(C45="",E45=""),"",C45-E45)</f>
        <v>-37656.9230769231</v>
      </c>
      <c r="E45" s="12" t="n">
        <f aca="false">IF(OR(C22="",C35="",C36=""),"",IF(6&lt;C36,C22+C35*6,C35*6))</f>
        <v>52656.9230769231</v>
      </c>
    </row>
    <row r="46" customFormat="false" ht="18.75" hidden="false" customHeight="true" outlineLevel="0" collapsed="false">
      <c r="B46" s="6" t="s">
        <v>47</v>
      </c>
      <c r="C46" s="8" t="n">
        <v>-8000</v>
      </c>
      <c r="D46" s="12" t="n">
        <f aca="false">IF(OR(C46="",E46=""),"",C46-E46)</f>
        <v>-69433.0769230769</v>
      </c>
      <c r="E46" s="12" t="n">
        <f aca="false">IF(OR(C22="",C35="",C36=""),"",IF(7&lt;C36,C22+C35*7,C35*7))</f>
        <v>61433.0769230769</v>
      </c>
    </row>
    <row r="47" customFormat="false" ht="18.75" hidden="false" customHeight="true" outlineLevel="0" collapsed="false">
      <c r="B47" s="6" t="s">
        <v>48</v>
      </c>
      <c r="C47" s="8" t="n">
        <v>-43000</v>
      </c>
      <c r="D47" s="12" t="n">
        <f aca="false">IF(OR(C47="",E47=""),"",C47-E47)</f>
        <v>-113209.230769231</v>
      </c>
      <c r="E47" s="12" t="n">
        <f aca="false">IF(OR(C22="",C35="",C36=""),"",IF(8&lt;C36,C22+C35*8,C35*8))</f>
        <v>70209.2307692308</v>
      </c>
    </row>
    <row r="48" customFormat="false" ht="18.75" hidden="false" customHeight="true" outlineLevel="0" collapsed="false">
      <c r="B48" s="6" t="s">
        <v>49</v>
      </c>
      <c r="C48" s="8" t="n">
        <v>-31000</v>
      </c>
      <c r="D48" s="12" t="n">
        <f aca="false">IF(OR(C48="",E48=""),"",C48-E48)</f>
        <v>-109985.384615385</v>
      </c>
      <c r="E48" s="12" t="n">
        <f aca="false">IF(OR(C22="",C35="",C36=""),"",IF(9&lt;C36,C22+C35*9,C35*9))</f>
        <v>78985.3846153846</v>
      </c>
    </row>
    <row r="49" customFormat="false" ht="18.75" hidden="false" customHeight="true" outlineLevel="0" collapsed="false">
      <c r="B49" s="6" t="s">
        <v>50</v>
      </c>
      <c r="C49" s="8" t="n">
        <v>-14000</v>
      </c>
      <c r="D49" s="12" t="n">
        <f aca="false">IF(OR(C49="",E49=""),"",C49-E49)</f>
        <v>-101761.538461538</v>
      </c>
      <c r="E49" s="12" t="n">
        <f aca="false">IF(OR(C22="",C35="",C36=""),"",IF(10&lt;C36,C22+C35*10,C35*10))</f>
        <v>87761.5384615385</v>
      </c>
    </row>
    <row r="50" customFormat="false" ht="18.75" hidden="false" customHeight="true" outlineLevel="0" collapsed="false">
      <c r="B50" s="6" t="s">
        <v>51</v>
      </c>
      <c r="C50" s="8" t="n">
        <v>4000</v>
      </c>
      <c r="D50" s="12" t="n">
        <f aca="false">IF(OR(C50="",E50=""),"",C50-E50)</f>
        <v>-92537.6923076923</v>
      </c>
      <c r="E50" s="12" t="n">
        <f aca="false">IF(OR(C22="",C35="",C36=""),"",IF(11&lt;C36,C22+C35*11,C35*11))</f>
        <v>96537.6923076923</v>
      </c>
    </row>
    <row r="51" customFormat="false" ht="18.75" hidden="false" customHeight="true" outlineLevel="0" collapsed="false">
      <c r="B51" s="6" t="s">
        <v>52</v>
      </c>
      <c r="C51" s="8" t="n">
        <v>22000</v>
      </c>
      <c r="D51" s="12" t="n">
        <f aca="false">IF(OR(C51="",E51=""),"",C51-E51)</f>
        <v>-83313.8461538462</v>
      </c>
      <c r="E51" s="12" t="n">
        <f aca="false">IF(OR(C22="",C35="",C36=""),"",IF(12&lt;C36,C22+C35*12,C35*12))</f>
        <v>105313.846153846</v>
      </c>
    </row>
    <row r="52" customFormat="false" ht="18.75" hidden="false" customHeight="true" outlineLevel="0" collapsed="false">
      <c r="B52" s="6" t="s">
        <v>53</v>
      </c>
      <c r="C52" s="8" t="n">
        <v>38000</v>
      </c>
      <c r="D52" s="12" t="n">
        <f aca="false">IF(OR(C52="",E52=""),"",C52-E52)</f>
        <v>-76090</v>
      </c>
      <c r="E52" s="12" t="n">
        <f aca="false">IF(OR(C22="",C35="",C36=""),"",IF(13&lt;C36,C22+C35*13,C35*13))</f>
        <v>114090</v>
      </c>
    </row>
    <row r="54" customFormat="false" ht="15" hidden="false" customHeight="true" outlineLevel="0" collapsed="false">
      <c r="B54" s="21" t="s">
        <v>54</v>
      </c>
      <c r="C54" s="21" t="s">
        <v>55</v>
      </c>
      <c r="D54" s="21" t="s">
        <v>56</v>
      </c>
      <c r="E54" s="21" t="s">
        <v>57</v>
      </c>
    </row>
    <row r="55" customFormat="false" ht="30" hidden="false" customHeight="true" outlineLevel="0" collapsed="false">
      <c r="B55" s="22" t="n">
        <f aca="false">IF(C27="","",C27)</f>
        <v>-4090</v>
      </c>
      <c r="C55" s="23" t="n">
        <f aca="false">IF(C22="","",C22)</f>
        <v>72090</v>
      </c>
      <c r="D55" s="23" t="n">
        <f aca="false">IF(C35="","",C35)</f>
        <v>8776.15384615385</v>
      </c>
      <c r="E55" s="24" t="n">
        <f aca="false">IF(COUNT(D40:D52)=0,"",COUNTIF(D40:D52,"&lt;0"))</f>
        <v>13</v>
      </c>
    </row>
  </sheetData>
  <sheetProtection sheet="true"/>
  <mergeCells count="1">
    <mergeCell ref="B4:E4"/>
  </mergeCells>
  <conditionalFormatting sqref="C27">
    <cfRule type="cellIs" priority="2" operator="greaterThanOrEqual" aboveAverage="0" equalAverage="0" bottom="0" percent="0" rank="0" text="" dxfId="0">
      <formula>0</formula>
    </cfRule>
    <cfRule type="cellIs" priority="3" operator="lessThan" aboveAverage="0" equalAverage="0" bottom="0" percent="0" rank="0" text="" dxfId="1">
      <formula>0</formula>
    </cfRule>
  </conditionalFormatting>
  <conditionalFormatting sqref="D40">
    <cfRule type="cellIs" priority="4" operator="greaterThanOrEqual" aboveAverage="0" equalAverage="0" bottom="0" percent="0" rank="0" text="" dxfId="0">
      <formula>0</formula>
    </cfRule>
    <cfRule type="cellIs" priority="5" operator="lessThan" aboveAverage="0" equalAverage="0" bottom="0" percent="0" rank="0" text="" dxfId="1">
      <formula>0</formula>
    </cfRule>
  </conditionalFormatting>
  <conditionalFormatting sqref="D41">
    <cfRule type="cellIs" priority="6" operator="greaterThanOrEqual" aboveAverage="0" equalAverage="0" bottom="0" percent="0" rank="0" text="" dxfId="0">
      <formula>0</formula>
    </cfRule>
    <cfRule type="cellIs" priority="7" operator="lessThan" aboveAverage="0" equalAverage="0" bottom="0" percent="0" rank="0" text="" dxfId="1">
      <formula>0</formula>
    </cfRule>
  </conditionalFormatting>
  <conditionalFormatting sqref="D42">
    <cfRule type="cellIs" priority="8" operator="greaterThanOrEqual" aboveAverage="0" equalAverage="0" bottom="0" percent="0" rank="0" text="" dxfId="0">
      <formula>0</formula>
    </cfRule>
    <cfRule type="cellIs" priority="9" operator="lessThan" aboveAverage="0" equalAverage="0" bottom="0" percent="0" rank="0" text="" dxfId="1">
      <formula>0</formula>
    </cfRule>
  </conditionalFormatting>
  <conditionalFormatting sqref="D43">
    <cfRule type="cellIs" priority="10" operator="greaterThanOrEqual" aboveAverage="0" equalAverage="0" bottom="0" percent="0" rank="0" text="" dxfId="0">
      <formula>0</formula>
    </cfRule>
    <cfRule type="cellIs" priority="11" operator="lessThan" aboveAverage="0" equalAverage="0" bottom="0" percent="0" rank="0" text="" dxfId="1">
      <formula>0</formula>
    </cfRule>
  </conditionalFormatting>
  <conditionalFormatting sqref="D44">
    <cfRule type="cellIs" priority="12" operator="greaterThanOrEqual" aboveAverage="0" equalAverage="0" bottom="0" percent="0" rank="0" text="" dxfId="0">
      <formula>0</formula>
    </cfRule>
    <cfRule type="cellIs" priority="13" operator="lessThan" aboveAverage="0" equalAverage="0" bottom="0" percent="0" rank="0" text="" dxfId="1">
      <formula>0</formula>
    </cfRule>
  </conditionalFormatting>
  <conditionalFormatting sqref="D45">
    <cfRule type="cellIs" priority="14" operator="greaterThanOrEqual" aboveAverage="0" equalAverage="0" bottom="0" percent="0" rank="0" text="" dxfId="0">
      <formula>0</formula>
    </cfRule>
    <cfRule type="cellIs" priority="15" operator="lessThan" aboveAverage="0" equalAverage="0" bottom="0" percent="0" rank="0" text="" dxfId="1">
      <formula>0</formula>
    </cfRule>
  </conditionalFormatting>
  <conditionalFormatting sqref="D46">
    <cfRule type="cellIs" priority="16" operator="greaterThanOrEqual" aboveAverage="0" equalAverage="0" bottom="0" percent="0" rank="0" text="" dxfId="0">
      <formula>0</formula>
    </cfRule>
    <cfRule type="cellIs" priority="17" operator="lessThan" aboveAverage="0" equalAverage="0" bottom="0" percent="0" rank="0" text="" dxfId="1">
      <formula>0</formula>
    </cfRule>
  </conditionalFormatting>
  <conditionalFormatting sqref="D47">
    <cfRule type="cellIs" priority="18" operator="greaterThanOrEqual" aboveAverage="0" equalAverage="0" bottom="0" percent="0" rank="0" text="" dxfId="0">
      <formula>0</formula>
    </cfRule>
    <cfRule type="cellIs" priority="19" operator="lessThan" aboveAverage="0" equalAverage="0" bottom="0" percent="0" rank="0" text="" dxfId="1">
      <formula>0</formula>
    </cfRule>
  </conditionalFormatting>
  <conditionalFormatting sqref="D48">
    <cfRule type="cellIs" priority="20" operator="greaterThanOrEqual" aboveAverage="0" equalAverage="0" bottom="0" percent="0" rank="0" text="" dxfId="0">
      <formula>0</formula>
    </cfRule>
    <cfRule type="cellIs" priority="21" operator="lessThan" aboveAverage="0" equalAverage="0" bottom="0" percent="0" rank="0" text="" dxfId="1">
      <formula>0</formula>
    </cfRule>
  </conditionalFormatting>
  <conditionalFormatting sqref="D49">
    <cfRule type="cellIs" priority="22" operator="greaterThanOrEqual" aboveAverage="0" equalAverage="0" bottom="0" percent="0" rank="0" text="" dxfId="0">
      <formula>0</formula>
    </cfRule>
    <cfRule type="cellIs" priority="23" operator="lessThan" aboveAverage="0" equalAverage="0" bottom="0" percent="0" rank="0" text="" dxfId="1">
      <formula>0</formula>
    </cfRule>
  </conditionalFormatting>
  <conditionalFormatting sqref="D50">
    <cfRule type="cellIs" priority="24" operator="greaterThanOrEqual" aboveAverage="0" equalAverage="0" bottom="0" percent="0" rank="0" text="" dxfId="0">
      <formula>0</formula>
    </cfRule>
    <cfRule type="cellIs" priority="25" operator="lessThan" aboveAverage="0" equalAverage="0" bottom="0" percent="0" rank="0" text="" dxfId="1">
      <formula>0</formula>
    </cfRule>
  </conditionalFormatting>
  <conditionalFormatting sqref="D51">
    <cfRule type="cellIs" priority="26" operator="greaterThanOrEqual" aboveAverage="0" equalAverage="0" bottom="0" percent="0" rank="0" text="" dxfId="0">
      <formula>0</formula>
    </cfRule>
    <cfRule type="cellIs" priority="27" operator="lessThan" aboveAverage="0" equalAverage="0" bottom="0" percent="0" rank="0" text="" dxfId="1">
      <formula>0</formula>
    </cfRule>
  </conditionalFormatting>
  <conditionalFormatting sqref="D52">
    <cfRule type="cellIs" priority="28" operator="greaterThanOrEqual" aboveAverage="0" equalAverage="0" bottom="0" percent="0" rank="0" text="" dxfId="0">
      <formula>0</formula>
    </cfRule>
    <cfRule type="cellIs" priority="29" operator="lessThan" aboveAverage="0" equalAverage="0" bottom="0" percent="0" rank="0" text="" dxfId="1">
      <formula>0</formula>
    </cfRule>
  </conditionalFormatting>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3" min="2" style="0" width="46"/>
  </cols>
  <sheetData>
    <row r="2" customFormat="false" ht="25.5" hidden="false" customHeight="true" outlineLevel="0" collapsed="false">
      <c r="B2" s="1" t="s">
        <v>0</v>
      </c>
    </row>
    <row r="3" customFormat="false" ht="15" hidden="false" customHeight="false" outlineLevel="0" collapsed="false">
      <c r="B3" s="26" t="s">
        <v>59</v>
      </c>
    </row>
    <row r="5" customFormat="false" ht="24" hidden="false" customHeight="true" outlineLevel="0" collapsed="false">
      <c r="B5" s="9" t="s">
        <v>60</v>
      </c>
    </row>
    <row r="6" customFormat="false" ht="75" hidden="false" customHeight="true" outlineLevel="0" collapsed="false">
      <c r="B6" s="27" t="s">
        <v>61</v>
      </c>
      <c r="C6" s="27"/>
    </row>
    <row r="8" customFormat="false" ht="24" hidden="false" customHeight="true" outlineLevel="0" collapsed="false">
      <c r="B8" s="9" t="s">
        <v>62</v>
      </c>
    </row>
    <row r="9" customFormat="false" ht="45" hidden="false" customHeight="true" outlineLevel="0" collapsed="false">
      <c r="B9" s="27" t="s">
        <v>63</v>
      </c>
      <c r="C9" s="27"/>
    </row>
    <row r="10" customFormat="false" ht="45" hidden="false" customHeight="true" outlineLevel="0" collapsed="false">
      <c r="B10" s="27" t="s">
        <v>64</v>
      </c>
      <c r="C10" s="27"/>
    </row>
    <row r="11" customFormat="false" ht="45" hidden="false" customHeight="true" outlineLevel="0" collapsed="false">
      <c r="B11" s="27" t="s">
        <v>65</v>
      </c>
      <c r="C11" s="27"/>
    </row>
    <row r="12" customFormat="false" ht="30" hidden="false" customHeight="true" outlineLevel="0" collapsed="false">
      <c r="B12" s="27" t="s">
        <v>66</v>
      </c>
      <c r="C12" s="27"/>
    </row>
    <row r="13" customFormat="false" ht="30" hidden="false" customHeight="true" outlineLevel="0" collapsed="false">
      <c r="B13" s="27" t="s">
        <v>67</v>
      </c>
      <c r="C13" s="27"/>
    </row>
    <row r="15" customFormat="false" ht="24" hidden="false" customHeight="true" outlineLevel="0" collapsed="false">
      <c r="B15" s="9" t="s">
        <v>68</v>
      </c>
    </row>
    <row r="16" customFormat="false" ht="15.75" hidden="false" customHeight="true" outlineLevel="0" collapsed="false">
      <c r="B16" s="27" t="s">
        <v>69</v>
      </c>
      <c r="C16" s="27"/>
    </row>
    <row r="17" customFormat="false" ht="30" hidden="false" customHeight="true" outlineLevel="0" collapsed="false">
      <c r="B17" s="27" t="s">
        <v>70</v>
      </c>
      <c r="C17" s="27"/>
    </row>
    <row r="18" customFormat="false" ht="30" hidden="false" customHeight="true" outlineLevel="0" collapsed="false">
      <c r="B18" s="27" t="s">
        <v>71</v>
      </c>
      <c r="C18" s="27"/>
    </row>
    <row r="19" customFormat="false" ht="30" hidden="false" customHeight="true" outlineLevel="0" collapsed="false">
      <c r="B19" s="27" t="s">
        <v>72</v>
      </c>
      <c r="C19" s="27"/>
    </row>
    <row r="20" customFormat="false" ht="45" hidden="false" customHeight="true" outlineLevel="0" collapsed="false">
      <c r="B20" s="27" t="s">
        <v>73</v>
      </c>
      <c r="C20" s="27"/>
    </row>
    <row r="21" customFormat="false" ht="30" hidden="false" customHeight="true" outlineLevel="0" collapsed="false">
      <c r="B21" s="27" t="s">
        <v>74</v>
      </c>
      <c r="C21" s="27"/>
    </row>
    <row r="23" customFormat="false" ht="24" hidden="false" customHeight="true" outlineLevel="0" collapsed="false">
      <c r="B23" s="9" t="s">
        <v>75</v>
      </c>
    </row>
    <row r="24" customFormat="false" ht="30" hidden="false" customHeight="true" outlineLevel="0" collapsed="false">
      <c r="B24" s="27" t="s">
        <v>76</v>
      </c>
      <c r="C24" s="27"/>
    </row>
    <row r="25" customFormat="false" ht="30" hidden="false" customHeight="true" outlineLevel="0" collapsed="false">
      <c r="B25" s="27" t="s">
        <v>77</v>
      </c>
      <c r="C25" s="27"/>
    </row>
    <row r="26" customFormat="false" ht="45" hidden="false" customHeight="true" outlineLevel="0" collapsed="false">
      <c r="B26" s="27" t="s">
        <v>78</v>
      </c>
      <c r="C26" s="27"/>
    </row>
    <row r="27" customFormat="false" ht="30" hidden="false" customHeight="true" outlineLevel="0" collapsed="false">
      <c r="B27" s="27" t="s">
        <v>79</v>
      </c>
      <c r="C27" s="27"/>
    </row>
    <row r="28" customFormat="false" ht="30" hidden="false" customHeight="true" outlineLevel="0" collapsed="false">
      <c r="B28" s="27" t="s">
        <v>80</v>
      </c>
      <c r="C28" s="27"/>
    </row>
    <row r="30" customFormat="false" ht="24" hidden="false" customHeight="true" outlineLevel="0" collapsed="false">
      <c r="B30" s="28" t="s">
        <v>81</v>
      </c>
    </row>
    <row r="31" customFormat="false" ht="90" hidden="false" customHeight="true" outlineLevel="0" collapsed="false">
      <c r="B31" s="29" t="s">
        <v>82</v>
      </c>
      <c r="C31" s="29"/>
    </row>
    <row r="33" customFormat="false" ht="24" hidden="false" customHeight="true" outlineLevel="0" collapsed="false">
      <c r="B33" s="9" t="s">
        <v>83</v>
      </c>
    </row>
    <row r="34" customFormat="false" ht="19.5" hidden="false" customHeight="true" outlineLevel="0" collapsed="false">
      <c r="B34" s="30" t="s">
        <v>84</v>
      </c>
      <c r="C34" s="30"/>
    </row>
    <row r="35" customFormat="false" ht="19.5" hidden="false" customHeight="true" outlineLevel="0" collapsed="false">
      <c r="B35" s="31" t="s">
        <v>85</v>
      </c>
      <c r="C35" s="31"/>
    </row>
    <row r="36" customFormat="false" ht="19.5" hidden="false" customHeight="true" outlineLevel="0" collapsed="false">
      <c r="B36" s="32" t="s">
        <v>86</v>
      </c>
      <c r="C36" s="32"/>
    </row>
  </sheetData>
  <sheetProtection sheet="true"/>
  <mergeCells count="21">
    <mergeCell ref="B6:C6"/>
    <mergeCell ref="B9:C9"/>
    <mergeCell ref="B10:C10"/>
    <mergeCell ref="B11:C11"/>
    <mergeCell ref="B12:C12"/>
    <mergeCell ref="B13:C13"/>
    <mergeCell ref="B16:C16"/>
    <mergeCell ref="B17:C17"/>
    <mergeCell ref="B18:C18"/>
    <mergeCell ref="B19:C19"/>
    <mergeCell ref="B20:C20"/>
    <mergeCell ref="B21:C21"/>
    <mergeCell ref="B24:C24"/>
    <mergeCell ref="B25:C25"/>
    <mergeCell ref="B26:C26"/>
    <mergeCell ref="B27:C27"/>
    <mergeCell ref="B28:C28"/>
    <mergeCell ref="B31:C31"/>
    <mergeCell ref="B34:C34"/>
    <mergeCell ref="B35:C35"/>
    <mergeCell ref="B36:C3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2026-09-10T12:24:00Z</dcterms:created>
  <dc:creator>openpyxl</dc:creator>
  <dc:description/>
  <dc:language>en-US</dc:language>
  <cp:lastModifiedBy/>
  <dcterms:modified xsi:type="dcterms:W3CDTF">2026-09-10T12:24:00Z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