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lantilla" sheetId="1" state="visible" r:id="rId3"/>
    <sheet name="Ejemplo" sheetId="2" state="visible" r:id="rId4"/>
    <sheet name="Cómo se usa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<sst xmlns="http://schemas.openxmlformats.org/spreadsheetml/2006/main" count="238" uniqueCount="136">
  <si>
    <t xml:space="preserve">Acta de reunión financiera</t>
  </si>
  <si>
    <t xml:space="preserve">Media hoja con los seis puntos y sus minutos, los siete indicadores del mes y tres decisiones con responsable y fecha, listas para leerse en la reunión siguiente.</t>
  </si>
  <si>
    <t xml:space="preserve">   Escribes tú en las celdas azules.   ·   Lo gris lo calcula la hoja sola.   ·   Capítulo 36 · plantilla 36.1 de 44   ·   El detalle, en la hoja «Cómo se usa».</t>
  </si>
  <si>
    <t xml:space="preserve">La reunión</t>
  </si>
  <si>
    <t xml:space="preserve">Escribes tú</t>
  </si>
  <si>
    <t xml:space="preserve">Fecha de la reunión</t>
  </si>
  <si>
    <t xml:space="preserve">Mes cerrado que se comenta</t>
  </si>
  <si>
    <t xml:space="preserve">Quién estaba   ·   tú</t>
  </si>
  <si>
    <t xml:space="preserve">Quién estaba   ·   administración</t>
  </si>
  <si>
    <t xml:space="preserve">Quién estaba   ·   operación</t>
  </si>
  <si>
    <t xml:space="preserve">LOS SESENTA MINUTOS, REPARTIDOS</t>
  </si>
  <si>
    <t xml:space="preserve">Punto del orden del día</t>
  </si>
  <si>
    <t xml:space="preserve">Minutos
previstos</t>
  </si>
  <si>
    <t xml:space="preserve">Minutos
reales</t>
  </si>
  <si>
    <t xml:space="preserve">Lo que sale de este punto</t>
  </si>
  <si>
    <t xml:space="preserve">Te has pasado</t>
  </si>
  <si>
    <t xml:space="preserve">1 · Compromisos del mes anterior</t>
  </si>
  <si>
    <t xml:space="preserve">Hecho o no hecho</t>
  </si>
  <si>
    <t xml:space="preserve">2 · Caja: los trece saldos semanales</t>
  </si>
  <si>
    <t xml:space="preserve">Cifra y fecha</t>
  </si>
  <si>
    <t xml:space="preserve">3 · El mes cerrado</t>
  </si>
  <si>
    <t xml:space="preserve">Desviación en %</t>
  </si>
  <si>
    <t xml:space="preserve">4 · Los indicadores fuera de umbral</t>
  </si>
  <si>
    <t xml:space="preserve">La causa</t>
  </si>
  <si>
    <t xml:space="preserve">5 · Cobros: los tres saldos más viejos</t>
  </si>
  <si>
    <t xml:space="preserve">Tres llamadas</t>
  </si>
  <si>
    <t xml:space="preserve">6 · Las tres decisiones del mes</t>
  </si>
  <si>
    <t xml:space="preserve">El acta</t>
  </si>
  <si>
    <t xml:space="preserve">Lo que ha durado la reunión</t>
  </si>
  <si>
    <t xml:space="preserve">PUNTO 1 · COMPROMISOS DEL ACTA ANTERIOR</t>
  </si>
  <si>
    <t xml:space="preserve">Lo que se decidió el mes pasado</t>
  </si>
  <si>
    <t xml:space="preserve">Quién</t>
  </si>
  <si>
    <t xml:space="preserve">Antes del</t>
  </si>
  <si>
    <t xml:space="preserve">¿Hecho?</t>
  </si>
  <si>
    <t xml:space="preserve">Qué se hace hoy con ello</t>
  </si>
  <si>
    <t xml:space="preserve">Compromisos cumplidos de los tres</t>
  </si>
  <si>
    <t xml:space="preserve">PUNTO 2 · CAJA, LOS TRECE SALDOS SEMANALES</t>
  </si>
  <si>
    <t xml:space="preserve">Saldo más bajo de las trece semanas</t>
  </si>
  <si>
    <t xml:space="preserve">Semana en que ocurre   ·   de la 1 a la 13</t>
  </si>
  <si>
    <t xml:space="preserve">Lunes de esa semana</t>
  </si>
  <si>
    <t xml:space="preserve">Póliza que taparía ese agujero con un 25 % de colchón</t>
  </si>
  <si>
    <t xml:space="preserve">PUNTO 3 · EL MES CERRADO, CONTRA PRESUPUESTO</t>
  </si>
  <si>
    <t xml:space="preserve">Línea del mes</t>
  </si>
  <si>
    <t xml:space="preserve">Real</t>
  </si>
  <si>
    <t xml:space="preserve">Presupuesto</t>
  </si>
  <si>
    <t xml:space="preserve">Desviación en euros</t>
  </si>
  <si>
    <t xml:space="preserve">Desviación</t>
  </si>
  <si>
    <t xml:space="preserve">Ventas</t>
  </si>
  <si>
    <t xml:space="preserve">Margen bruto</t>
  </si>
  <si>
    <t xml:space="preserve">EBITDA</t>
  </si>
  <si>
    <t xml:space="preserve">PUNTO 4 · LOS SIETE INDICADORES DEL PANEL</t>
  </si>
  <si>
    <t xml:space="preserve">Indicador</t>
  </si>
  <si>
    <t xml:space="preserve">Valor del mes</t>
  </si>
  <si>
    <t xml:space="preserve">Tu umbral</t>
  </si>
  <si>
    <t xml:space="preserve">Salta la alarma si</t>
  </si>
  <si>
    <t xml:space="preserve">Estado</t>
  </si>
  <si>
    <t xml:space="preserve">Ver   ·   resultado neto sobre ventas   (en %)</t>
  </si>
  <si>
    <t xml:space="preserve">Caja   ·   saldo mínimo a trece semanas</t>
  </si>
  <si>
    <t xml:space="preserve">Margen   ·   margen bruto sobre ventas   (en %)</t>
  </si>
  <si>
    <t xml:space="preserve">Banco   ·   deuda financiera neta entre EBITDA</t>
  </si>
  <si>
    <t xml:space="preserve">Hacienda   ·   saldo libre de compromisos fiscales</t>
  </si>
  <si>
    <t xml:space="preserve">Panel   ·   caja generada sobre beneficio   (en %)</t>
  </si>
  <si>
    <t xml:space="preserve">Valor   ·   EBITDA sobre ventas   (en %)</t>
  </si>
  <si>
    <t xml:space="preserve">Indicadores en alarma</t>
  </si>
  <si>
    <t xml:space="preserve">PUNTO 5 · COBROS, LOS TRES SALDOS MÁS VIEJOS</t>
  </si>
  <si>
    <t xml:space="preserve">Cliente y trabajo</t>
  </si>
  <si>
    <t xml:space="preserve">Importe</t>
  </si>
  <si>
    <t xml:space="preserve">Días que lleva</t>
  </si>
  <si>
    <t xml:space="preserve">Quién llama esta semana</t>
  </si>
  <si>
    <t xml:space="preserve">Qué día llama</t>
  </si>
  <si>
    <t xml:space="preserve">Dinero parado en esas tres facturas</t>
  </si>
  <si>
    <t xml:space="preserve">Lo que vale un día de cobro en tu empresa</t>
  </si>
  <si>
    <t xml:space="preserve">Caja que entra si bajas cinco días el cobro</t>
  </si>
  <si>
    <t xml:space="preserve">PUNTO 6 · LAS TRES DECISIONES DEL MES</t>
  </si>
  <si>
    <t xml:space="preserve">Decisión   ·   en presente y con verbo concreto</t>
  </si>
  <si>
    <t xml:space="preserve">Responsable</t>
  </si>
  <si>
    <t xml:space="preserve">Efecto estimado al año</t>
  </si>
  <si>
    <t xml:space="preserve">Al mes</t>
  </si>
  <si>
    <t xml:space="preserve">Lo que valen las tres decisiones de este mes</t>
  </si>
  <si>
    <t xml:space="preserve">PUNTO 1 DEL ACTA DEL MES QUE VIENE   ·   SE LEE EN VOZ ALTA</t>
  </si>
  <si>
    <t xml:space="preserve">Compromiso 1</t>
  </si>
  <si>
    <t xml:space="preserve">Compromiso 2</t>
  </si>
  <si>
    <t xml:space="preserve">Compromiso 3</t>
  </si>
  <si>
    <t xml:space="preserve">MINUTOS QUE HA DURADO</t>
  </si>
  <si>
    <t xml:space="preserve">INDICADORES EN ALARMA</t>
  </si>
  <si>
    <t xml:space="preserve">VALOR DE LAS DECISIONES DEL MES</t>
  </si>
  <si>
    <t xml:space="preserve">   EJEMPLO RESUELTO   ·   Los números son los del libro. Para trabajar con los tuyos, usa la hoja «Plantilla».</t>
  </si>
  <si>
    <t xml:space="preserve">Enero 2026</t>
  </si>
  <si>
    <t xml:space="preserve">Andrés</t>
  </si>
  <si>
    <t xml:space="preserve">Marta</t>
  </si>
  <si>
    <t xml:space="preserve">Jefe de taller</t>
  </si>
  <si>
    <t xml:space="preserve">Pedir póliza de 54.000 € al banco</t>
  </si>
  <si>
    <t xml:space="preserve">Sí</t>
  </si>
  <si>
    <t xml:space="preserve">Firmada el 28 de enero</t>
  </si>
  <si>
    <t xml:space="preserve">Subir un 3 % la tarifa de mano de obra</t>
  </si>
  <si>
    <t xml:space="preserve">No</t>
  </si>
  <si>
    <t xml:space="preserve">Se vuelve a escribir en el punto 6</t>
  </si>
  <si>
    <t xml:space="preserve">Reclamar los saldos de más de 90 días</t>
  </si>
  <si>
    <t xml:space="preserve">Administración</t>
  </si>
  <si>
    <t xml:space="preserve">Cobrados dos de los tres</t>
  </si>
  <si>
    <t xml:space="preserve">Baja de</t>
  </si>
  <si>
    <t xml:space="preserve">Sube de</t>
  </si>
  <si>
    <t xml:space="preserve">Constructora   ·   obra cerrada en octubre</t>
  </si>
  <si>
    <t xml:space="preserve">Comunidad   ·   reforma de calefacción</t>
  </si>
  <si>
    <t xml:space="preserve">Industria   ·   mantenimiento del cuarto trimestre</t>
  </si>
  <si>
    <t xml:space="preserve">Subir un 3 % la tarifa de mano de obra en toda oferta nueva</t>
  </si>
  <si>
    <t xml:space="preserve">Bajar el cobro de 85 a 80 días llamando cada viernes</t>
  </si>
  <si>
    <t xml:space="preserve">Bajar el almacén de 38 a 32 días</t>
  </si>
  <si>
    <t xml:space="preserve">Capítulo 36 · plantilla 36.1 de 44 · «Facturas mucho y no ganas dinero»</t>
  </si>
  <si>
    <t xml:space="preserve">PARA QUÉ SIRVE</t>
  </si>
  <si>
    <t xml:space="preserve">Para que la reunión del mes que viene no sea la misma conversación que la de este mes. El acta cabe en media hoja: fecha, quién estaba, los siete indicadores y tres decisiones con nombre y fecha. Esa media hoja convierte una opinión dicha en una sala en un compromiso con nombre, y es la única razón por la que dentro de treinta días podrás contestar sí o no en dos segundos.</t>
  </si>
  <si>
    <t xml:space="preserve">QUÉ NECESITAS TENER A MANO</t>
  </si>
  <si>
    <t xml:space="preserve">El acta del mes anterior, para el punto 1. Si es la primera, ese bloque se queda vacío y ya está.</t>
  </si>
  <si>
    <t xml:space="preserve">La previsión a trece semanas actualizada: de ahí sale el saldo más bajo y la semana en que cae.</t>
  </si>
  <si>
    <t xml:space="preserve">La cuenta de resultados del mes, cerrada el día 8, y el presupuesto de ese mismo mes.</t>
  </si>
  <si>
    <t xml:space="preserve">Tu panel de siete indicadores con los umbrales que fijaste, no los que te apetezcan hoy.</t>
  </si>
  <si>
    <t xml:space="preserve">El listado de saldos de clientes ordenado por antigüedad.</t>
  </si>
  <si>
    <t xml:space="preserve">CÓMO SE RELLENA</t>
  </si>
  <si>
    <t xml:space="preserve">Manda el material el día antes: previsión, cuenta de resultados y panel. Tres adjuntos, ni uno más. En la sala no se lee nada por primera vez.</t>
  </si>
  <si>
    <t xml:space="preserve">Rellena la cabecera y arranca por el punto 1. A los compromisos del mes pasado solo se contesta sí o no. Las explicaciones se dan en el punto 6.</t>
  </si>
  <si>
    <t xml:space="preserve">Puntos 2 a 5: pon las cifras y respeta los minutos. La columna «te has pasado» te dice dónde se te está yendo la hora.</t>
  </si>
  <si>
    <t xml:space="preserve">En el punto 4 comenta solo los que dicen ALARMA. Los que dicen BIEN se pasan en quince segundos y no se comentan.</t>
  </si>
  <si>
    <t xml:space="preserve">Escribe las tres decisiones en el momento, en presente y con verbo concreto: «pedir póliza de 54.000 € antes del 31 de enero, Andrés». Nada de «mirar el tema de la financiación».</t>
  </si>
  <si>
    <t xml:space="preserve">Lee en voz alta el bloque del final antes de levantarte y manda el acta por correo esa misma tarde. El mes que viene es lo primero que se lee.</t>
  </si>
  <si>
    <t xml:space="preserve">QUÉ TE ESTÁ DICIENDO</t>
  </si>
  <si>
    <t xml:space="preserve">Cuántos de los tres compromisos anteriores están hechos. Dos de tres es normal. Cero de tres dos meses seguidos significa que las decisiones están mal escritas o que no hay nadie detrás de ellas.</t>
  </si>
  <si>
    <t xml:space="preserve">El saldo más bajo y su fecha. Con eso encima de la mesa la conversación deja de ser «vamos bien» y pasa a ser «qué hacemos antes de ese lunes».</t>
  </si>
  <si>
    <t xml:space="preserve">Los indicadores en alarma. Tres de siete con el mejor año de tu historia es perfectamente posible: las alarmas de caja, de impuestos y de conversión no salen en la cuenta de resultados.</t>
  </si>
  <si>
    <t xml:space="preserve">El valor de las tres decisiones del mes. Si suma cero, has tenido una charla, no una reunión.</t>
  </si>
  <si>
    <t xml:space="preserve">Los minutos reales frente a los previstos. Si el punto 6 se come menos de un cuarto de la hora, has vuelto a informar en lugar de decidir.</t>
  </si>
  <si>
    <t xml:space="preserve">OJO CON ESTO</t>
  </si>
  <si>
    <t xml:space="preserve">Escribir una decisión no garantiza que se haga. Andrés escribió tres en enero, hizo dos y la de subir la tarifa se le quedó en el cajón un año: 4.200 € por cada mes de retraso. Lo que sí garantiza el acta es que dentro de un mes se pueda contestar sí o no en dos segundos, y que una decisión aplazada vuelva a escribirse en lugar de desaparecer. Y no metas aquí la avería de la furgoneta ni el empleado que llega tarde: son temas legítimos, y por eso mismo se comen la hora entera. Se apuntan al margen y se ven el jueves.</t>
  </si>
  <si>
    <t xml:space="preserve">LOS COLORES</t>
  </si>
  <si>
    <t xml:space="preserve">   Azul claro con borde a la izquierda: aquí escribes tú.</t>
  </si>
  <si>
    <t xml:space="preserve">   Gris: lo calcula la hoja sola. No lo toques.</t>
  </si>
  <si>
    <t xml:space="preserve">   Verde, ámbar o rojo: la hoja te está avisando de algo.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</si>
</sst>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dd/mm/yyyy"/>
    <numFmt numFmtId="166" formatCode="@"/>
    <numFmt numFmtId="167" formatCode="#,##0"/>
    <numFmt numFmtId="168" formatCode="#,##0&quot; €&quot;;[RED]\-#,##0&quot; €&quot;"/>
    <numFmt numFmtId="169" formatCode="0.0\ %;[RED]\-0.0\ %"/>
    <numFmt numFmtId="170" formatCode="0.0&quot; %&quot;"/>
    <numFmt numFmtId="171" formatCode="0.0&quot; x&quot;"/>
    <numFmt numFmtId="172" formatCode="0&quot; días&quot;;[RED]\-0&quot; días&quot;"/>
  </numFmts>
  <fonts count="2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2284F"/>
      <name val="Calibri"/>
      <family val="0"/>
      <charset val="1"/>
    </font>
    <font>
      <sz val="10.5"/>
      <color rgb="FF4C5462"/>
      <name val="Calibri"/>
      <family val="0"/>
      <charset val="1"/>
    </font>
    <font>
      <sz val="9.5"/>
      <color rgb="FF12284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10.5"/>
      <color rgb="FF12161D"/>
      <name val="Calibri"/>
      <family val="0"/>
      <charset val="1"/>
    </font>
    <font>
      <sz val="11"/>
      <color rgb="FF12284F"/>
      <name val="Calibri"/>
      <family val="0"/>
      <charset val="1"/>
    </font>
    <font>
      <b val="true"/>
      <sz val="9.5"/>
      <color rgb="FF1F4FD8"/>
      <name val="Calibri"/>
      <family val="0"/>
      <charset val="1"/>
    </font>
    <font>
      <sz val="11"/>
      <color rgb="FF4C5462"/>
      <name val="Calibri"/>
      <family val="0"/>
      <charset val="1"/>
    </font>
    <font>
      <b val="true"/>
      <sz val="11"/>
      <color rgb="FF12284F"/>
      <name val="Calibri"/>
      <family val="0"/>
      <charset val="1"/>
    </font>
    <font>
      <b val="true"/>
      <sz val="9.5"/>
      <color rgb="FF12284F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b val="true"/>
      <sz val="9"/>
      <color rgb="FF78808F"/>
      <name val="Calibri"/>
      <family val="0"/>
      <charset val="1"/>
    </font>
    <font>
      <b val="true"/>
      <sz val="17"/>
      <color rgb="FF12284F"/>
      <name val="Calibri"/>
      <family val="0"/>
      <charset val="1"/>
    </font>
    <font>
      <b val="true"/>
      <sz val="17"/>
      <color rgb="FFC0392B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9.5"/>
      <color rgb="FFFFFFFF"/>
      <name val="Calibri"/>
      <family val="0"/>
      <charset val="1"/>
    </font>
    <font>
      <sz val="10"/>
      <color rgb="FF78808F"/>
      <name val="Calibri"/>
      <family val="0"/>
      <charset val="1"/>
    </font>
    <font>
      <b val="true"/>
      <sz val="9.5"/>
      <color rgb="FFC0392B"/>
      <name val="Calibri"/>
      <family val="0"/>
      <charset val="1"/>
    </font>
    <font>
      <sz val="10.5"/>
      <color rgb="FFC0392B"/>
      <name val="Calibri"/>
      <family val="0"/>
      <charset val="1"/>
    </font>
    <font>
      <sz val="10"/>
      <color rgb="FF12284F"/>
      <name val="Calibri"/>
      <family val="0"/>
      <charset val="1"/>
    </font>
    <font>
      <sz val="10"/>
      <color rgb="FF4C5462"/>
      <name val="Calibri"/>
      <family val="0"/>
      <charset val="1"/>
    </font>
    <font>
      <sz val="10"/>
      <color rgb="FF1B6349"/>
      <name val="Calibri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E8F0FE"/>
        <bgColor rgb="FFE9ECF1"/>
      </patternFill>
    </fill>
    <fill>
      <patternFill patternType="solid">
        <fgColor rgb="FF12284F"/>
        <bgColor rgb="FF07142B"/>
      </patternFill>
    </fill>
    <fill>
      <patternFill patternType="solid">
        <fgColor rgb="FFF1F3F6"/>
        <bgColor rgb="FFF7F8FA"/>
      </patternFill>
    </fill>
    <fill>
      <patternFill patternType="solid">
        <fgColor rgb="FFF7F8FA"/>
        <bgColor rgb="FFF1F3F6"/>
      </patternFill>
    </fill>
    <fill>
      <patternFill patternType="solid">
        <fgColor rgb="FF1B6349"/>
        <bgColor rgb="FF4C5462"/>
      </patternFill>
    </fill>
    <fill>
      <patternFill patternType="solid">
        <fgColor rgb="FFFCE9E6"/>
        <bgColor rgb="FFF1F3F6"/>
      </patternFill>
    </fill>
    <fill>
      <patternFill patternType="solid">
        <fgColor rgb="FFE6F4EE"/>
        <bgColor rgb="FFE8F0FE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>
        <color rgb="FF6C8FD8"/>
      </left>
      <right/>
      <top style="thin">
        <color rgb="FF6C8FD8"/>
      </top>
      <bottom style="thin">
        <color rgb="FF6C8FD8"/>
      </bottom>
      <diagonal/>
    </border>
    <border diagonalUp="false" diagonalDown="false">
      <left/>
      <right/>
      <top/>
      <bottom style="thin">
        <color rgb="FF07142B"/>
      </bottom>
      <diagonal/>
    </border>
    <border diagonalUp="false" diagonalDown="false">
      <left/>
      <right/>
      <top/>
      <bottom style="thin">
        <color rgb="FFE9ECF1"/>
      </bottom>
      <diagonal/>
    </border>
    <border diagonalUp="false" diagonalDown="false">
      <left style="medium">
        <color rgb="FF6C8FD8"/>
      </left>
      <right style="thin">
        <color rgb="FFE9ECF1"/>
      </right>
      <top style="thin">
        <color rgb="FFE9ECF1"/>
      </top>
      <bottom style="thin">
        <color rgb="FFE9ECF1"/>
      </bottom>
      <diagonal/>
    </border>
    <border diagonalUp="false" diagonalDown="false">
      <left style="thin">
        <color rgb="FFE9ECF1"/>
      </left>
      <right style="thin">
        <color rgb="FFE9ECF1"/>
      </right>
      <top style="thin">
        <color rgb="FFE9ECF1"/>
      </top>
      <bottom style="thin">
        <color rgb="FFE9ECF1"/>
      </bottom>
      <diagonal/>
    </border>
    <border diagonalUp="false" diagonalDown="false">
      <left/>
      <right/>
      <top/>
      <bottom style="thin">
        <color rgb="FFD8DCE4"/>
      </bottom>
      <diagonal/>
    </border>
    <border diagonalUp="false" diagonalDown="false">
      <left/>
      <right/>
      <top style="thin">
        <color rgb="FFD8DCE4"/>
      </top>
      <bottom style="thin">
        <color rgb="FFD8DCE4"/>
      </bottom>
      <diagonal/>
    </border>
    <border diagonalUp="false" diagonalDown="false">
      <left style="thin">
        <color rgb="FFD8DCE4"/>
      </left>
      <right style="thin">
        <color rgb="FFD8DCE4"/>
      </right>
      <top style="thin">
        <color rgb="FFD8DCE4"/>
      </top>
      <bottom/>
      <diagonal/>
    </border>
    <border diagonalUp="false" diagonalDown="false">
      <left style="thin">
        <color rgb="FFD8DCE4"/>
      </left>
      <right/>
      <top style="thin">
        <color rgb="FFD8DCE4"/>
      </top>
      <bottom/>
      <diagonal/>
    </border>
    <border diagonalUp="false" diagonalDown="false">
      <left style="thin">
        <color rgb="FFD8DCE4"/>
      </left>
      <right style="thin">
        <color rgb="FFD8DCE4"/>
      </right>
      <top/>
      <bottom style="thin">
        <color rgb="FFD8DCE4"/>
      </bottom>
      <diagonal/>
    </border>
    <border diagonalUp="false" diagonalDown="false">
      <left style="thin">
        <color rgb="FFD8DCE4"/>
      </left>
      <right/>
      <top/>
      <bottom style="thin">
        <color rgb="FFD8DCE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9" fillId="2" borderId="4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6" fontId="9" fillId="2" borderId="4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8" fillId="0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2" borderId="4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7" fontId="11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2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5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9" fillId="2" borderId="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9" fillId="2" borderId="4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12" fillId="0" borderId="6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12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1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2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9" fillId="2" borderId="4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6" fontId="12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9" fillId="2" borderId="4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7" fontId="12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9" fillId="2" borderId="4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14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5" fillId="3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1" fillId="4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7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8" fillId="4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4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6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4" fillId="7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7" fillId="8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Calibri"/>
        <charset val="1"/>
        <family val="0"/>
        <b val="1"/>
        <color rgb="FFC0392B"/>
      </font>
      <fill>
        <patternFill>
          <bgColor rgb="FFFCE9E6"/>
        </patternFill>
      </fill>
    </dxf>
    <dxf>
      <font>
        <name val="Calibri"/>
        <charset val="1"/>
        <family val="0"/>
        <b val="1"/>
        <color rgb="FF1B6349"/>
      </font>
      <fill>
        <patternFill>
          <bgColor rgb="FFE6F4E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7142B"/>
      <rgbColor rgb="FF808000"/>
      <rgbColor rgb="FF800080"/>
      <rgbColor rgb="FF1B6349"/>
      <rgbColor rgb="FFD9D9D9"/>
      <rgbColor rgb="FF78808F"/>
      <rgbColor rgb="FF6C8FD8"/>
      <rgbColor rgb="FFC0504D"/>
      <rgbColor rgb="FFF7F8FA"/>
      <rgbColor rgb="FFE6F4EE"/>
      <rgbColor rgb="FF660066"/>
      <rgbColor rgb="FFFF8080"/>
      <rgbColor rgb="FF0066CC"/>
      <rgbColor rgb="FFD8DC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0FE"/>
      <rgbColor rgb="FFE9ECF1"/>
      <rgbColor rgb="FFFCE9E6"/>
      <rgbColor rgb="FF99CCFF"/>
      <rgbColor rgb="FFFF99CC"/>
      <rgbColor rgb="FFCC99FF"/>
      <rgbColor rgb="FFF1F3F6"/>
      <rgbColor rgb="FF1F4FD8"/>
      <rgbColor rgb="FF33CCCC"/>
      <rgbColor rgb="FF99CC00"/>
      <rgbColor rgb="FFFFCC00"/>
      <rgbColor rgb="FFFF9900"/>
      <rgbColor rgb="FFFF6600"/>
      <rgbColor rgb="FF4C5462"/>
      <rgbColor rgb="FF878787"/>
      <rgbColor rgb="FF12284F"/>
      <rgbColor rgb="FF4F81BD"/>
      <rgbColor rgb="FF12161D"/>
      <rgbColor rgb="FF333300"/>
      <rgbColor rgb="FFC0392B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Los sesenta minutos, repartidos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Plantilla!C15</c:f>
              <c:strCache>
                <c:ptCount val="1"/>
                <c:pt idx="0">
                  <c:v>Minutos
previstos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Plantilla!$B$16:$B$21</c:f>
              <c:strCache>
                <c:ptCount val="6"/>
                <c:pt idx="0">
                  <c:v>1 · Compromisos del mes anterior</c:v>
                </c:pt>
                <c:pt idx="1">
                  <c:v>2 · Caja: los trece saldos semanales</c:v>
                </c:pt>
                <c:pt idx="2">
                  <c:v>3 · El mes cerrado</c:v>
                </c:pt>
                <c:pt idx="3">
                  <c:v>4 · Los indicadores fuera de umbral</c:v>
                </c:pt>
                <c:pt idx="4">
                  <c:v>5 · Cobros: los tres saldos más viejos</c:v>
                </c:pt>
                <c:pt idx="5">
                  <c:v>6 · Las tres decisiones del mes</c:v>
                </c:pt>
              </c:strCache>
            </c:strRef>
          </c:cat>
          <c:val>
            <c:numRef>
              <c:f>Plantilla!$C$16:$C$21</c:f>
              <c:numCache>
                <c:formatCode>General</c:formatCode>
                <c:ptCount val="6"/>
              </c:numCache>
            </c:numRef>
          </c:val>
        </c:ser>
        <c:ser>
          <c:idx val="1"/>
          <c:order val="1"/>
          <c:tx>
            <c:strRef>
              <c:f>Plantilla!D15</c:f>
              <c:strCache>
                <c:ptCount val="1"/>
                <c:pt idx="0">
                  <c:v>Minutos
reales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Plantilla!$B$16:$B$21</c:f>
              <c:strCache>
                <c:ptCount val="6"/>
                <c:pt idx="0">
                  <c:v>1 · Compromisos del mes anterior</c:v>
                </c:pt>
                <c:pt idx="1">
                  <c:v>2 · Caja: los trece saldos semanales</c:v>
                </c:pt>
                <c:pt idx="2">
                  <c:v>3 · El mes cerrado</c:v>
                </c:pt>
                <c:pt idx="3">
                  <c:v>4 · Los indicadores fuera de umbral</c:v>
                </c:pt>
                <c:pt idx="4">
                  <c:v>5 · Cobros: los tres saldos más viejos</c:v>
                </c:pt>
                <c:pt idx="5">
                  <c:v>6 · Las tres decisiones del mes</c:v>
                </c:pt>
              </c:strCache>
            </c:strRef>
          </c:cat>
          <c:val>
            <c:numRef>
              <c:f>Plantilla!$D$16:$D$21</c:f>
              <c:numCache>
                <c:formatCode>General</c:formatCode>
                <c:ptCount val="6"/>
              </c:numCache>
            </c:numRef>
          </c:val>
        </c:ser>
        <c:gapWidth val="150"/>
        <c:overlap val="0"/>
        <c:axId val="4143632"/>
        <c:axId val="31532963"/>
      </c:barChart>
      <c:catAx>
        <c:axId val="4143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1532963"/>
        <c:crosses val="autoZero"/>
        <c:auto val="1"/>
        <c:lblAlgn val="ctr"/>
        <c:lblOffset val="100"/>
        <c:noMultiLvlLbl val="0"/>
      </c:catAx>
      <c:valAx>
        <c:axId val="3153296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143632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Los sesenta minutos, repartidos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Ejemplo!C15</c:f>
              <c:strCache>
                <c:ptCount val="1"/>
                <c:pt idx="0">
                  <c:v>Minutos
previstos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Ejemplo!$B$16:$B$21</c:f>
              <c:strCache>
                <c:ptCount val="6"/>
                <c:pt idx="0">
                  <c:v>1 · Compromisos del mes anterior</c:v>
                </c:pt>
                <c:pt idx="1">
                  <c:v>2 · Caja: los trece saldos semanales</c:v>
                </c:pt>
                <c:pt idx="2">
                  <c:v>3 · El mes cerrado</c:v>
                </c:pt>
                <c:pt idx="3">
                  <c:v>4 · Los indicadores fuera de umbral</c:v>
                </c:pt>
                <c:pt idx="4">
                  <c:v>5 · Cobros: los tres saldos más viejos</c:v>
                </c:pt>
                <c:pt idx="5">
                  <c:v>6 · Las tres decisiones del mes</c:v>
                </c:pt>
              </c:strCache>
            </c:strRef>
          </c:cat>
          <c:val>
            <c:numRef>
              <c:f>Ejemplo!$C$16:$C$21</c:f>
              <c:numCache>
                <c:formatCode>#,##0</c:formatCode>
                <c:ptCount val="6"/>
                <c:pt idx="0">
                  <c:v>5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15</c:v>
                </c:pt>
              </c:numCache>
            </c:numRef>
          </c:val>
        </c:ser>
        <c:ser>
          <c:idx val="1"/>
          <c:order val="1"/>
          <c:tx>
            <c:strRef>
              <c:f>Ejemplo!D15</c:f>
              <c:strCache>
                <c:ptCount val="1"/>
                <c:pt idx="0">
                  <c:v>Minutos
reales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Ejemplo!$B$16:$B$21</c:f>
              <c:strCache>
                <c:ptCount val="6"/>
                <c:pt idx="0">
                  <c:v>1 · Compromisos del mes anterior</c:v>
                </c:pt>
                <c:pt idx="1">
                  <c:v>2 · Caja: los trece saldos semanales</c:v>
                </c:pt>
                <c:pt idx="2">
                  <c:v>3 · El mes cerrado</c:v>
                </c:pt>
                <c:pt idx="3">
                  <c:v>4 · Los indicadores fuera de umbral</c:v>
                </c:pt>
                <c:pt idx="4">
                  <c:v>5 · Cobros: los tres saldos más viejos</c:v>
                </c:pt>
                <c:pt idx="5">
                  <c:v>6 · Las tres decisiones del mes</c:v>
                </c:pt>
              </c:strCache>
            </c:strRef>
          </c:cat>
          <c:val>
            <c:numRef>
              <c:f>Ejemplo!$D$16:$D$21</c:f>
              <c:numCache>
                <c:formatCode>#,##0</c:formatCode>
                <c:ptCount val="6"/>
                <c:pt idx="0">
                  <c:v>6</c:v>
                </c:pt>
                <c:pt idx="1">
                  <c:v>9</c:v>
                </c:pt>
                <c:pt idx="2">
                  <c:v>12</c:v>
                </c:pt>
                <c:pt idx="3">
                  <c:v>8</c:v>
                </c:pt>
                <c:pt idx="4">
                  <c:v>10</c:v>
                </c:pt>
                <c:pt idx="5">
                  <c:v>10</c:v>
                </c:pt>
              </c:numCache>
            </c:numRef>
          </c:val>
        </c:ser>
        <c:gapWidth val="150"/>
        <c:overlap val="0"/>
        <c:axId val="11629022"/>
        <c:axId val="53023171"/>
      </c:barChart>
      <c:catAx>
        <c:axId val="1162902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3023171"/>
        <c:crosses val="autoZero"/>
        <c:auto val="1"/>
        <c:lblAlgn val="ctr"/>
        <c:lblOffset val="100"/>
        <c:noMultiLvlLbl val="0"/>
      </c:catAx>
      <c:valAx>
        <c:axId val="53023171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1629022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77</xdr:row>
      <xdr:rowOff>0</xdr:rowOff>
    </xdr:from>
    <xdr:to>
      <xdr:col>6</xdr:col>
      <xdr:colOff>503280</xdr:colOff>
      <xdr:row>92</xdr:row>
      <xdr:rowOff>22320</xdr:rowOff>
    </xdr:to>
    <xdr:graphicFrame>
      <xdr:nvGraphicFramePr>
        <xdr:cNvPr id="0" name="Chart 1"/>
        <xdr:cNvGraphicFramePr/>
      </xdr:nvGraphicFramePr>
      <xdr:xfrm>
        <a:off x="154800" y="22774320"/>
        <a:ext cx="71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77</xdr:row>
      <xdr:rowOff>0</xdr:rowOff>
    </xdr:from>
    <xdr:to>
      <xdr:col>6</xdr:col>
      <xdr:colOff>503280</xdr:colOff>
      <xdr:row>92</xdr:row>
      <xdr:rowOff>22320</xdr:rowOff>
    </xdr:to>
    <xdr:graphicFrame>
      <xdr:nvGraphicFramePr>
        <xdr:cNvPr id="1" name="Chart 1"/>
        <xdr:cNvGraphicFramePr/>
      </xdr:nvGraphicFramePr>
      <xdr:xfrm>
        <a:off x="154800" y="22774320"/>
        <a:ext cx="71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F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B2" activeCellId="0" sqref="B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32"/>
    <col collapsed="false" customWidth="true" hidden="false" outlineLevel="0" max="3" min="3" style="0" width="15"/>
    <col collapsed="false" customWidth="true" hidden="false" outlineLevel="0" max="4" min="4" style="0" width="14"/>
    <col collapsed="false" customWidth="true" hidden="false" outlineLevel="0" max="5" min="5" style="0" width="18"/>
    <col collapsed="false" customWidth="true" hidden="false" outlineLevel="0" max="6" min="6" style="0" width="16"/>
  </cols>
  <sheetData>
    <row r="1" customFormat="false" ht="7.5" hidden="false" customHeight="true" outlineLevel="0" collapsed="false"/>
    <row r="2" customFormat="false" ht="25.5" hidden="false" customHeight="true" outlineLevel="0" collapsed="false">
      <c r="B2" s="1" t="s">
        <v>0</v>
      </c>
    </row>
    <row r="3" customFormat="false" ht="16.5" hidden="false" customHeight="true" outlineLevel="0" collapsed="false">
      <c r="B3" s="2" t="s">
        <v>1</v>
      </c>
    </row>
    <row r="4" customFormat="false" ht="19.5" hidden="false" customHeight="true" outlineLevel="0" collapsed="false">
      <c r="B4" s="3" t="s">
        <v>2</v>
      </c>
      <c r="C4" s="3"/>
      <c r="D4" s="3"/>
      <c r="E4" s="3"/>
      <c r="F4" s="3"/>
    </row>
    <row r="5" customFormat="false" ht="9.75" hidden="false" customHeight="true" outlineLevel="0" collapsed="false"/>
    <row r="7" customFormat="false" ht="27.75" hidden="false" customHeight="true" outlineLevel="0" collapsed="false">
      <c r="B7" s="4" t="s">
        <v>3</v>
      </c>
      <c r="C7" s="4" t="s">
        <v>4</v>
      </c>
    </row>
    <row r="8" customFormat="false" ht="18.75" hidden="false" customHeight="true" outlineLevel="0" collapsed="false">
      <c r="B8" s="5" t="s">
        <v>5</v>
      </c>
      <c r="C8" s="6"/>
    </row>
    <row r="9" customFormat="false" ht="18.75" hidden="false" customHeight="true" outlineLevel="0" collapsed="false">
      <c r="B9" s="5" t="s">
        <v>6</v>
      </c>
      <c r="C9" s="7"/>
    </row>
    <row r="10" customFormat="false" ht="18.75" hidden="false" customHeight="true" outlineLevel="0" collapsed="false">
      <c r="B10" s="5" t="s">
        <v>7</v>
      </c>
      <c r="C10" s="7"/>
    </row>
    <row r="11" customFormat="false" ht="34.5" hidden="false" customHeight="true" outlineLevel="0" collapsed="false">
      <c r="B11" s="8" t="s">
        <v>8</v>
      </c>
      <c r="C11" s="7"/>
    </row>
    <row r="12" customFormat="false" ht="18.75" hidden="false" customHeight="true" outlineLevel="0" collapsed="false">
      <c r="B12" s="5" t="s">
        <v>9</v>
      </c>
      <c r="C12" s="7"/>
    </row>
    <row r="14" customFormat="false" ht="24" hidden="false" customHeight="true" outlineLevel="0" collapsed="false">
      <c r="B14" s="9" t="s">
        <v>10</v>
      </c>
    </row>
    <row r="15" customFormat="false" ht="31.5" hidden="false" customHeight="true" outlineLevel="0" collapsed="false">
      <c r="B15" s="4" t="s">
        <v>11</v>
      </c>
      <c r="C15" s="10" t="s">
        <v>12</v>
      </c>
      <c r="D15" s="10" t="s">
        <v>13</v>
      </c>
      <c r="E15" s="4" t="s">
        <v>14</v>
      </c>
      <c r="F15" s="10" t="s">
        <v>15</v>
      </c>
    </row>
    <row r="16" customFormat="false" ht="34.5" hidden="false" customHeight="true" outlineLevel="0" collapsed="false">
      <c r="B16" s="8" t="s">
        <v>16</v>
      </c>
      <c r="C16" s="11"/>
      <c r="D16" s="11"/>
      <c r="E16" s="5" t="s">
        <v>17</v>
      </c>
      <c r="F16" s="12" t="str">
        <f aca="false">IF(OR(C16="",D16=""),"",D16-C16)</f>
        <v/>
      </c>
    </row>
    <row r="17" customFormat="false" ht="34.5" hidden="false" customHeight="true" outlineLevel="0" collapsed="false">
      <c r="B17" s="8" t="s">
        <v>18</v>
      </c>
      <c r="C17" s="11"/>
      <c r="D17" s="11"/>
      <c r="E17" s="5" t="s">
        <v>19</v>
      </c>
      <c r="F17" s="12" t="str">
        <f aca="false">IF(OR(C17="",D17=""),"",D17-C17)</f>
        <v/>
      </c>
    </row>
    <row r="18" customFormat="false" ht="18.75" hidden="false" customHeight="true" outlineLevel="0" collapsed="false">
      <c r="B18" s="5" t="s">
        <v>20</v>
      </c>
      <c r="C18" s="11"/>
      <c r="D18" s="11"/>
      <c r="E18" s="5" t="s">
        <v>21</v>
      </c>
      <c r="F18" s="12" t="str">
        <f aca="false">IF(OR(C18="",D18=""),"",D18-C18)</f>
        <v/>
      </c>
    </row>
    <row r="19" customFormat="false" ht="34.5" hidden="false" customHeight="true" outlineLevel="0" collapsed="false">
      <c r="B19" s="8" t="s">
        <v>22</v>
      </c>
      <c r="C19" s="11"/>
      <c r="D19" s="11"/>
      <c r="E19" s="5" t="s">
        <v>23</v>
      </c>
      <c r="F19" s="12" t="str">
        <f aca="false">IF(OR(C19="",D19=""),"",D19-C19)</f>
        <v/>
      </c>
    </row>
    <row r="20" customFormat="false" ht="34.5" hidden="false" customHeight="true" outlineLevel="0" collapsed="false">
      <c r="B20" s="8" t="s">
        <v>24</v>
      </c>
      <c r="C20" s="11"/>
      <c r="D20" s="11"/>
      <c r="E20" s="5" t="s">
        <v>25</v>
      </c>
      <c r="F20" s="12" t="str">
        <f aca="false">IF(OR(C20="",D20=""),"",D20-C20)</f>
        <v/>
      </c>
    </row>
    <row r="21" customFormat="false" ht="18.75" hidden="false" customHeight="true" outlineLevel="0" collapsed="false">
      <c r="B21" s="5" t="s">
        <v>26</v>
      </c>
      <c r="C21" s="11"/>
      <c r="D21" s="11"/>
      <c r="E21" s="5" t="s">
        <v>27</v>
      </c>
      <c r="F21" s="12" t="str">
        <f aca="false">IF(OR(C21="",D21=""),"",D21-C21)</f>
        <v/>
      </c>
    </row>
    <row r="22" customFormat="false" ht="19.5" hidden="false" customHeight="true" outlineLevel="0" collapsed="false">
      <c r="B22" s="13" t="s">
        <v>28</v>
      </c>
      <c r="C22" s="14" t="str">
        <f aca="false">IF(COUNT(C16:C21)=0,"",SUM(C16:C21))</f>
        <v/>
      </c>
      <c r="D22" s="14" t="str">
        <f aca="false">IF(COUNT(D16:D21)=0,"",SUM(D16:D21))</f>
        <v/>
      </c>
    </row>
    <row r="24" customFormat="false" ht="21.75" hidden="false" customHeight="true" outlineLevel="0" collapsed="false">
      <c r="B24" s="15" t="s">
        <v>29</v>
      </c>
      <c r="C24" s="15"/>
      <c r="D24" s="15"/>
      <c r="E24" s="15"/>
      <c r="F24" s="15"/>
    </row>
    <row r="25" customFormat="false" ht="30" hidden="false" customHeight="true" outlineLevel="0" collapsed="false">
      <c r="B25" s="4" t="s">
        <v>30</v>
      </c>
      <c r="C25" s="4" t="s">
        <v>31</v>
      </c>
      <c r="D25" s="10" t="s">
        <v>32</v>
      </c>
      <c r="E25" s="10" t="s">
        <v>33</v>
      </c>
      <c r="F25" s="4" t="s">
        <v>34</v>
      </c>
    </row>
    <row r="26" customFormat="false" ht="18.75" hidden="false" customHeight="true" outlineLevel="0" collapsed="false">
      <c r="B26" s="7"/>
      <c r="C26" s="7"/>
      <c r="D26" s="6"/>
      <c r="E26" s="16"/>
      <c r="F26" s="7"/>
    </row>
    <row r="27" customFormat="false" ht="18.75" hidden="false" customHeight="true" outlineLevel="0" collapsed="false">
      <c r="B27" s="7"/>
      <c r="C27" s="7"/>
      <c r="D27" s="6"/>
      <c r="E27" s="16"/>
      <c r="F27" s="7"/>
    </row>
    <row r="28" customFormat="false" ht="18.75" hidden="false" customHeight="true" outlineLevel="0" collapsed="false">
      <c r="B28" s="7"/>
      <c r="C28" s="7"/>
      <c r="D28" s="6"/>
      <c r="E28" s="16"/>
      <c r="F28" s="7"/>
    </row>
    <row r="29" customFormat="false" ht="19.5" hidden="false" customHeight="true" outlineLevel="0" collapsed="false">
      <c r="B29" s="13" t="s">
        <v>35</v>
      </c>
      <c r="E29" s="14" t="str">
        <f aca="false">IF(COUNTA(E26:E28)=0,"",COUNTIF(E26:E28,"Sí"))</f>
        <v/>
      </c>
    </row>
    <row r="31" customFormat="false" ht="21.75" hidden="false" customHeight="true" outlineLevel="0" collapsed="false">
      <c r="B31" s="15" t="s">
        <v>36</v>
      </c>
      <c r="C31" s="15"/>
      <c r="D31" s="15"/>
      <c r="E31" s="15"/>
      <c r="F31" s="15"/>
    </row>
    <row r="32" customFormat="false" ht="34.5" hidden="false" customHeight="true" outlineLevel="0" collapsed="false">
      <c r="B32" s="8" t="s">
        <v>37</v>
      </c>
      <c r="C32" s="17"/>
    </row>
    <row r="33" customFormat="false" ht="34.5" hidden="false" customHeight="true" outlineLevel="0" collapsed="false">
      <c r="B33" s="8" t="s">
        <v>38</v>
      </c>
      <c r="C33" s="11"/>
    </row>
    <row r="34" customFormat="false" ht="18.75" hidden="false" customHeight="true" outlineLevel="0" collapsed="false">
      <c r="B34" s="5" t="s">
        <v>39</v>
      </c>
      <c r="C34" s="6"/>
    </row>
    <row r="35" customFormat="false" ht="34.5" hidden="false" customHeight="true" outlineLevel="0" collapsed="false">
      <c r="B35" s="18" t="s">
        <v>40</v>
      </c>
      <c r="C35" s="19" t="str">
        <f aca="false">IF(C32="","",IF(C32&gt;=0,0,-C32*1.25))</f>
        <v/>
      </c>
    </row>
    <row r="37" customFormat="false" ht="21.75" hidden="false" customHeight="true" outlineLevel="0" collapsed="false">
      <c r="B37" s="15" t="s">
        <v>41</v>
      </c>
      <c r="C37" s="15"/>
      <c r="D37" s="15"/>
      <c r="E37" s="15"/>
      <c r="F37" s="15"/>
    </row>
    <row r="38" customFormat="false" ht="30" hidden="false" customHeight="true" outlineLevel="0" collapsed="false">
      <c r="B38" s="4" t="s">
        <v>42</v>
      </c>
      <c r="C38" s="10" t="s">
        <v>43</v>
      </c>
      <c r="D38" s="10" t="s">
        <v>44</v>
      </c>
      <c r="E38" s="10" t="s">
        <v>45</v>
      </c>
      <c r="F38" s="10" t="s">
        <v>46</v>
      </c>
    </row>
    <row r="39" customFormat="false" ht="18.75" hidden="false" customHeight="true" outlineLevel="0" collapsed="false">
      <c r="B39" s="5" t="s">
        <v>47</v>
      </c>
      <c r="C39" s="17"/>
      <c r="D39" s="17"/>
      <c r="E39" s="20" t="str">
        <f aca="false">IF(OR(C39="",D39=""),"",C39-D39)</f>
        <v/>
      </c>
      <c r="F39" s="21" t="str">
        <f aca="false">IF(OR(C39="",D39="",D39=0),"",C39/D39-1)</f>
        <v/>
      </c>
    </row>
    <row r="40" customFormat="false" ht="18.75" hidden="false" customHeight="true" outlineLevel="0" collapsed="false">
      <c r="B40" s="5" t="s">
        <v>48</v>
      </c>
      <c r="C40" s="17"/>
      <c r="D40" s="17"/>
      <c r="E40" s="20" t="str">
        <f aca="false">IF(OR(C40="",D40=""),"",C40-D40)</f>
        <v/>
      </c>
      <c r="F40" s="21" t="str">
        <f aca="false">IF(OR(C40="",D40="",D40=0),"",C40/D40-1)</f>
        <v/>
      </c>
    </row>
    <row r="41" customFormat="false" ht="18.75" hidden="false" customHeight="true" outlineLevel="0" collapsed="false">
      <c r="B41" s="5" t="s">
        <v>49</v>
      </c>
      <c r="C41" s="17"/>
      <c r="D41" s="17"/>
      <c r="E41" s="20" t="str">
        <f aca="false">IF(OR(C41="",D41=""),"",C41-D41)</f>
        <v/>
      </c>
      <c r="F41" s="21" t="str">
        <f aca="false">IF(OR(C41="",D41="",D41=0),"",C41/D41-1)</f>
        <v/>
      </c>
    </row>
    <row r="43" customFormat="false" ht="21.75" hidden="false" customHeight="true" outlineLevel="0" collapsed="false">
      <c r="B43" s="15" t="s">
        <v>50</v>
      </c>
      <c r="C43" s="15"/>
      <c r="D43" s="15"/>
      <c r="E43" s="15"/>
      <c r="F43" s="15"/>
    </row>
    <row r="44" customFormat="false" ht="31.5" hidden="false" customHeight="true" outlineLevel="0" collapsed="false">
      <c r="B44" s="4" t="s">
        <v>51</v>
      </c>
      <c r="C44" s="10" t="s">
        <v>52</v>
      </c>
      <c r="D44" s="10" t="s">
        <v>53</v>
      </c>
      <c r="E44" s="4" t="s">
        <v>54</v>
      </c>
      <c r="F44" s="10" t="s">
        <v>55</v>
      </c>
    </row>
    <row r="45" customFormat="false" ht="34.5" hidden="false" customHeight="true" outlineLevel="0" collapsed="false">
      <c r="B45" s="8" t="s">
        <v>56</v>
      </c>
      <c r="C45" s="22"/>
      <c r="D45" s="22"/>
      <c r="E45" s="7"/>
      <c r="F45" s="23" t="str">
        <f aca="false">IF(OR(C45="",D45="",E45=""),"",IF(E45="Sube de",IF(C45&gt;D45,"ALARMA","BIEN"),IF(C45&lt;D45,"ALARMA","BIEN")))</f>
        <v/>
      </c>
    </row>
    <row r="46" customFormat="false" ht="34.5" hidden="false" customHeight="true" outlineLevel="0" collapsed="false">
      <c r="B46" s="8" t="s">
        <v>57</v>
      </c>
      <c r="C46" s="17"/>
      <c r="D46" s="17"/>
      <c r="E46" s="7"/>
      <c r="F46" s="23" t="str">
        <f aca="false">IF(OR(C46="",D46="",E46=""),"",IF(E46="Sube de",IF(C46&gt;D46,"ALARMA","BIEN"),IF(C46&lt;D46,"ALARMA","BIEN")))</f>
        <v/>
      </c>
    </row>
    <row r="47" customFormat="false" ht="34.5" hidden="false" customHeight="true" outlineLevel="0" collapsed="false">
      <c r="B47" s="8" t="s">
        <v>58</v>
      </c>
      <c r="C47" s="22"/>
      <c r="D47" s="22"/>
      <c r="E47" s="7"/>
      <c r="F47" s="23" t="str">
        <f aca="false">IF(OR(C47="",D47="",E47=""),"",IF(E47="Sube de",IF(C47&gt;D47,"ALARMA","BIEN"),IF(C47&lt;D47,"ALARMA","BIEN")))</f>
        <v/>
      </c>
    </row>
    <row r="48" customFormat="false" ht="34.5" hidden="false" customHeight="true" outlineLevel="0" collapsed="false">
      <c r="B48" s="8" t="s">
        <v>59</v>
      </c>
      <c r="C48" s="24"/>
      <c r="D48" s="24"/>
      <c r="E48" s="7"/>
      <c r="F48" s="23" t="str">
        <f aca="false">IF(OR(C48="",D48="",E48=""),"",IF(E48="Sube de",IF(C48&gt;D48,"ALARMA","BIEN"),IF(C48&lt;D48,"ALARMA","BIEN")))</f>
        <v/>
      </c>
    </row>
    <row r="49" customFormat="false" ht="34.5" hidden="false" customHeight="true" outlineLevel="0" collapsed="false">
      <c r="B49" s="8" t="s">
        <v>60</v>
      </c>
      <c r="C49" s="17"/>
      <c r="D49" s="17"/>
      <c r="E49" s="7"/>
      <c r="F49" s="23" t="str">
        <f aca="false">IF(OR(C49="",D49="",E49=""),"",IF(E49="Sube de",IF(C49&gt;D49,"ALARMA","BIEN"),IF(C49&lt;D49,"ALARMA","BIEN")))</f>
        <v/>
      </c>
    </row>
    <row r="50" customFormat="false" ht="34.5" hidden="false" customHeight="true" outlineLevel="0" collapsed="false">
      <c r="B50" s="8" t="s">
        <v>61</v>
      </c>
      <c r="C50" s="22"/>
      <c r="D50" s="22"/>
      <c r="E50" s="7"/>
      <c r="F50" s="23" t="str">
        <f aca="false">IF(OR(C50="",D50="",E50=""),"",IF(E50="Sube de",IF(C50&gt;D50,"ALARMA","BIEN"),IF(C50&lt;D50,"ALARMA","BIEN")))</f>
        <v/>
      </c>
    </row>
    <row r="51" customFormat="false" ht="34.5" hidden="false" customHeight="true" outlineLevel="0" collapsed="false">
      <c r="B51" s="8" t="s">
        <v>62</v>
      </c>
      <c r="C51" s="22"/>
      <c r="D51" s="22"/>
      <c r="E51" s="7"/>
      <c r="F51" s="23" t="str">
        <f aca="false">IF(OR(C51="",D51="",E51=""),"",IF(E51="Sube de",IF(C51&gt;D51,"ALARMA","BIEN"),IF(C51&lt;D51,"ALARMA","BIEN")))</f>
        <v/>
      </c>
    </row>
    <row r="52" customFormat="false" ht="19.5" hidden="false" customHeight="true" outlineLevel="0" collapsed="false">
      <c r="B52" s="13" t="s">
        <v>63</v>
      </c>
      <c r="F52" s="25" t="str">
        <f aca="false">IF(COUNT(C45:C51)=0,"",COUNTIF(F45:F51,"ALARMA"))</f>
        <v/>
      </c>
    </row>
    <row r="54" customFormat="false" ht="21.75" hidden="false" customHeight="true" outlineLevel="0" collapsed="false">
      <c r="B54" s="15" t="s">
        <v>64</v>
      </c>
      <c r="C54" s="15"/>
      <c r="D54" s="15"/>
      <c r="E54" s="15"/>
      <c r="F54" s="15"/>
    </row>
    <row r="55" customFormat="false" ht="30" hidden="false" customHeight="true" outlineLevel="0" collapsed="false">
      <c r="B55" s="4" t="s">
        <v>65</v>
      </c>
      <c r="C55" s="10" t="s">
        <v>66</v>
      </c>
      <c r="D55" s="10" t="s">
        <v>67</v>
      </c>
      <c r="E55" s="4" t="s">
        <v>68</v>
      </c>
      <c r="F55" s="10" t="s">
        <v>69</v>
      </c>
    </row>
    <row r="56" customFormat="false" ht="18.75" hidden="false" customHeight="true" outlineLevel="0" collapsed="false">
      <c r="B56" s="7"/>
      <c r="C56" s="17"/>
      <c r="D56" s="26"/>
      <c r="E56" s="7"/>
      <c r="F56" s="6"/>
    </row>
    <row r="57" customFormat="false" ht="18.75" hidden="false" customHeight="true" outlineLevel="0" collapsed="false">
      <c r="B57" s="7"/>
      <c r="C57" s="17"/>
      <c r="D57" s="26"/>
      <c r="E57" s="7"/>
      <c r="F57" s="6"/>
    </row>
    <row r="58" customFormat="false" ht="18.75" hidden="false" customHeight="true" outlineLevel="0" collapsed="false">
      <c r="B58" s="7"/>
      <c r="C58" s="17"/>
      <c r="D58" s="26"/>
      <c r="E58" s="7"/>
      <c r="F58" s="6"/>
    </row>
    <row r="59" customFormat="false" ht="34.5" hidden="false" customHeight="true" outlineLevel="0" collapsed="false">
      <c r="B59" s="18" t="s">
        <v>70</v>
      </c>
      <c r="C59" s="19" t="str">
        <f aca="false">IF(COUNT(C56:C58)=0,"",SUM(C56:C58))</f>
        <v/>
      </c>
    </row>
    <row r="60" customFormat="false" ht="34.5" hidden="false" customHeight="true" outlineLevel="0" collapsed="false">
      <c r="B60" s="8" t="s">
        <v>71</v>
      </c>
      <c r="C60" s="17"/>
    </row>
    <row r="61" customFormat="false" ht="34.5" hidden="false" customHeight="true" outlineLevel="0" collapsed="false">
      <c r="B61" s="18" t="s">
        <v>72</v>
      </c>
      <c r="C61" s="19" t="str">
        <f aca="false">IF(C60="","",C60*5)</f>
        <v/>
      </c>
    </row>
    <row r="63" customFormat="false" ht="21.75" hidden="false" customHeight="true" outlineLevel="0" collapsed="false">
      <c r="B63" s="15" t="s">
        <v>73</v>
      </c>
      <c r="C63" s="15"/>
      <c r="D63" s="15"/>
      <c r="E63" s="15"/>
      <c r="F63" s="15"/>
    </row>
    <row r="64" customFormat="false" ht="33.75" hidden="false" customHeight="true" outlineLevel="0" collapsed="false">
      <c r="B64" s="4" t="s">
        <v>74</v>
      </c>
      <c r="C64" s="4" t="s">
        <v>75</v>
      </c>
      <c r="D64" s="10" t="s">
        <v>32</v>
      </c>
      <c r="E64" s="10" t="s">
        <v>76</v>
      </c>
      <c r="F64" s="10" t="s">
        <v>77</v>
      </c>
    </row>
    <row r="65" customFormat="false" ht="18.75" hidden="false" customHeight="true" outlineLevel="0" collapsed="false">
      <c r="B65" s="7"/>
      <c r="C65" s="7"/>
      <c r="D65" s="6"/>
      <c r="E65" s="17"/>
      <c r="F65" s="20" t="str">
        <f aca="false">IF(E65="","",E65/12)</f>
        <v/>
      </c>
    </row>
    <row r="66" customFormat="false" ht="18.75" hidden="false" customHeight="true" outlineLevel="0" collapsed="false">
      <c r="B66" s="7"/>
      <c r="C66" s="7"/>
      <c r="D66" s="6"/>
      <c r="E66" s="17"/>
      <c r="F66" s="20" t="str">
        <f aca="false">IF(E66="","",E66/12)</f>
        <v/>
      </c>
    </row>
    <row r="67" customFormat="false" ht="18.75" hidden="false" customHeight="true" outlineLevel="0" collapsed="false">
      <c r="B67" s="7"/>
      <c r="C67" s="7"/>
      <c r="D67" s="6"/>
      <c r="E67" s="17"/>
      <c r="F67" s="20" t="str">
        <f aca="false">IF(E67="","",E67/12)</f>
        <v/>
      </c>
    </row>
    <row r="68" customFormat="false" ht="19.5" hidden="false" customHeight="true" outlineLevel="0" collapsed="false">
      <c r="B68" s="27" t="s">
        <v>78</v>
      </c>
      <c r="E68" s="28" t="str">
        <f aca="false">IF(COUNT(E65:E67)=0,"",SUM(E65:E67))</f>
        <v/>
      </c>
    </row>
    <row r="70" customFormat="false" ht="24" hidden="false" customHeight="true" outlineLevel="0" collapsed="false">
      <c r="B70" s="9" t="s">
        <v>79</v>
      </c>
    </row>
    <row r="71" customFormat="false" ht="18.75" hidden="false" customHeight="true" outlineLevel="0" collapsed="false">
      <c r="B71" s="5" t="s">
        <v>80</v>
      </c>
      <c r="C71" s="29" t="str">
        <f aca="false">IF(B65="","",B65&amp;"   ·   "&amp;C65&amp;IF(D65="",""," · antes del "&amp;DAY(D65)&amp;"/"&amp;MONTH(D65)&amp;"/"&amp;YEAR(D65)))</f>
        <v/>
      </c>
    </row>
    <row r="72" customFormat="false" ht="18.75" hidden="false" customHeight="true" outlineLevel="0" collapsed="false">
      <c r="B72" s="5" t="s">
        <v>81</v>
      </c>
      <c r="C72" s="29" t="str">
        <f aca="false">IF(B66="","",B66&amp;"   ·   "&amp;C66&amp;IF(D66="",""," · antes del "&amp;DAY(D66)&amp;"/"&amp;MONTH(D66)&amp;"/"&amp;YEAR(D66)))</f>
        <v/>
      </c>
    </row>
    <row r="73" customFormat="false" ht="18.75" hidden="false" customHeight="true" outlineLevel="0" collapsed="false">
      <c r="B73" s="5" t="s">
        <v>82</v>
      </c>
      <c r="C73" s="29" t="str">
        <f aca="false">IF(B67="","",B67&amp;"   ·   "&amp;C67&amp;IF(D67="",""," · antes del "&amp;DAY(D67)&amp;"/"&amp;MONTH(D67)&amp;"/"&amp;YEAR(D67)))</f>
        <v/>
      </c>
    </row>
    <row r="75" customFormat="false" ht="15" hidden="false" customHeight="true" outlineLevel="0" collapsed="false">
      <c r="B75" s="30" t="s">
        <v>83</v>
      </c>
      <c r="C75" s="31" t="s">
        <v>84</v>
      </c>
      <c r="D75" s="31"/>
      <c r="E75" s="31" t="s">
        <v>85</v>
      </c>
      <c r="F75" s="31"/>
    </row>
    <row r="76" customFormat="false" ht="30" hidden="false" customHeight="true" outlineLevel="0" collapsed="false">
      <c r="B76" s="32" t="str">
        <f aca="false">IF(D22="","",D22)</f>
        <v/>
      </c>
      <c r="C76" s="33" t="str">
        <f aca="false">IF(F52="","",F52)</f>
        <v/>
      </c>
      <c r="D76" s="33"/>
      <c r="E76" s="34" t="str">
        <f aca="false">IF(E68="","",E68)</f>
        <v/>
      </c>
      <c r="F76" s="34"/>
    </row>
  </sheetData>
  <sheetProtection sheet="true"/>
  <mergeCells count="11">
    <mergeCell ref="B4:F4"/>
    <mergeCell ref="B24:F24"/>
    <mergeCell ref="B31:F31"/>
    <mergeCell ref="B37:F37"/>
    <mergeCell ref="B43:F43"/>
    <mergeCell ref="B54:F54"/>
    <mergeCell ref="B63:F63"/>
    <mergeCell ref="C75:D75"/>
    <mergeCell ref="E75:F75"/>
    <mergeCell ref="C76:D76"/>
    <mergeCell ref="E76:F76"/>
  </mergeCells>
  <conditionalFormatting sqref="F16">
    <cfRule type="cellIs" priority="2" operator="lessThan" aboveAverage="0" equalAverage="0" bottom="0" percent="0" rank="0" text="" dxfId="0">
      <formula>1</formula>
    </cfRule>
  </conditionalFormatting>
  <conditionalFormatting sqref="F17">
    <cfRule type="cellIs" priority="3" operator="lessThan" aboveAverage="0" equalAverage="0" bottom="0" percent="0" rank="0" text="" dxfId="0">
      <formula>1</formula>
    </cfRule>
  </conditionalFormatting>
  <conditionalFormatting sqref="F18">
    <cfRule type="cellIs" priority="4" operator="lessThan" aboveAverage="0" equalAverage="0" bottom="0" percent="0" rank="0" text="" dxfId="0">
      <formula>1</formula>
    </cfRule>
  </conditionalFormatting>
  <conditionalFormatting sqref="F19">
    <cfRule type="cellIs" priority="5" operator="lessThan" aboveAverage="0" equalAverage="0" bottom="0" percent="0" rank="0" text="" dxfId="0">
      <formula>1</formula>
    </cfRule>
  </conditionalFormatting>
  <conditionalFormatting sqref="F20">
    <cfRule type="cellIs" priority="6" operator="lessThan" aboveAverage="0" equalAverage="0" bottom="0" percent="0" rank="0" text="" dxfId="0">
      <formula>1</formula>
    </cfRule>
  </conditionalFormatting>
  <conditionalFormatting sqref="F21">
    <cfRule type="cellIs" priority="7" operator="lessThan" aboveAverage="0" equalAverage="0" bottom="0" percent="0" rank="0" text="" dxfId="0">
      <formula>1</formula>
    </cfRule>
  </conditionalFormatting>
  <conditionalFormatting sqref="F39">
    <cfRule type="cellIs" priority="8" operator="greaterThanOrEqual" aboveAverage="0" equalAverage="0" bottom="0" percent="0" rank="0" text="" dxfId="1">
      <formula>0</formula>
    </cfRule>
    <cfRule type="cellIs" priority="9" operator="lessThan" aboveAverage="0" equalAverage="0" bottom="0" percent="0" rank="0" text="" dxfId="0">
      <formula>-0.05</formula>
    </cfRule>
  </conditionalFormatting>
  <conditionalFormatting sqref="F40">
    <cfRule type="cellIs" priority="10" operator="greaterThanOrEqual" aboveAverage="0" equalAverage="0" bottom="0" percent="0" rank="0" text="" dxfId="1">
      <formula>0</formula>
    </cfRule>
    <cfRule type="cellIs" priority="11" operator="lessThan" aboveAverage="0" equalAverage="0" bottom="0" percent="0" rank="0" text="" dxfId="0">
      <formula>-0.05</formula>
    </cfRule>
  </conditionalFormatting>
  <conditionalFormatting sqref="F41">
    <cfRule type="cellIs" priority="12" operator="greaterThanOrEqual" aboveAverage="0" equalAverage="0" bottom="0" percent="0" rank="0" text="" dxfId="1">
      <formula>0</formula>
    </cfRule>
    <cfRule type="cellIs" priority="13" operator="lessThan" aboveAverage="0" equalAverage="0" bottom="0" percent="0" rank="0" text="" dxfId="0">
      <formula>-0.05</formula>
    </cfRule>
  </conditionalFormatting>
  <conditionalFormatting sqref="D56">
    <cfRule type="cellIs" priority="14" operator="lessThan" aboveAverage="0" equalAverage="0" bottom="0" percent="0" rank="0" text="" dxfId="0">
      <formula>0</formula>
    </cfRule>
  </conditionalFormatting>
  <conditionalFormatting sqref="D57">
    <cfRule type="cellIs" priority="15" operator="lessThan" aboveAverage="0" equalAverage="0" bottom="0" percent="0" rank="0" text="" dxfId="0">
      <formula>0</formula>
    </cfRule>
  </conditionalFormatting>
  <conditionalFormatting sqref="D58">
    <cfRule type="cellIs" priority="16" operator="lessThan" aboveAverage="0" equalAverage="0" bottom="0" percent="0" rank="0" text="" dxfId="0">
      <formula>0</formula>
    </cfRule>
  </conditionalFormatting>
  <dataValidations count="10">
    <dataValidation allowBlank="true" error="Elige un valor de la lista." errorStyle="stop" errorTitle="Valor no válido" operator="between" prompt="Solo sí o no. Las explicaciones van al punto 6." promptTitle="Qué escribir aquí" showDropDown="false" showErrorMessage="false" showInputMessage="true" sqref="E26" type="list">
      <formula1>"Sí,No"</formula1>
      <formula2>0</formula2>
    </dataValidation>
    <dataValidation allowBlank="true" error="Elige un valor de la lista." errorStyle="stop" errorTitle="Valor no válido" operator="between" prompt="Solo sí o no. Las explicaciones van al punto 6." promptTitle="Qué escribir aquí" showDropDown="false" showErrorMessage="false" showInputMessage="true" sqref="E27" type="list">
      <formula1>"Sí,No"</formula1>
      <formula2>0</formula2>
    </dataValidation>
    <dataValidation allowBlank="true" error="Elige un valor de la lista." errorStyle="stop" errorTitle="Valor no válido" operator="between" prompt="Solo sí o no. Las explicaciones van al punto 6." promptTitle="Qué escribir aquí" showDropDown="false" showErrorMessage="false" showInputMessage="true" sqref="E28" type="list">
      <formula1>"Sí,No"</formula1>
      <formula2>0</formula2>
    </dataValidation>
    <dataValidation allowBlank="true" error="Elige un valor de la lista." errorStyle="stop" errorTitle="Valor no válido" operator="between" prompt="Casi todos saltan cuando el valor baja. La deuda, cuando sube." promptTitle="Qué escribir aquí" showDropDown="false" showErrorMessage="false" showInputMessage="true" sqref="E45" type="list">
      <formula1>"Baja de,Sube de"</formula1>
      <formula2>0</formula2>
    </dataValidation>
    <dataValidation allowBlank="true" error="Elige un valor de la lista." errorStyle="stop" errorTitle="Valor no válido" operator="between" prompt="Casi todos saltan cuando el valor baja. La deuda, cuando sube." promptTitle="Qué escribir aquí" showDropDown="false" showErrorMessage="false" showInputMessage="true" sqref="E46" type="list">
      <formula1>"Baja de,Sube de"</formula1>
      <formula2>0</formula2>
    </dataValidation>
    <dataValidation allowBlank="true" error="Elige un valor de la lista." errorStyle="stop" errorTitle="Valor no válido" operator="between" prompt="Casi todos saltan cuando el valor baja. La deuda, cuando sube." promptTitle="Qué escribir aquí" showDropDown="false" showErrorMessage="false" showInputMessage="true" sqref="E47" type="list">
      <formula1>"Baja de,Sube de"</formula1>
      <formula2>0</formula2>
    </dataValidation>
    <dataValidation allowBlank="true" error="Elige un valor de la lista." errorStyle="stop" errorTitle="Valor no válido" operator="between" prompt="Casi todos saltan cuando el valor baja. La deuda, cuando sube." promptTitle="Qué escribir aquí" showDropDown="false" showErrorMessage="false" showInputMessage="true" sqref="E48" type="list">
      <formula1>"Baja de,Sube de"</formula1>
      <formula2>0</formula2>
    </dataValidation>
    <dataValidation allowBlank="true" error="Elige un valor de la lista." errorStyle="stop" errorTitle="Valor no válido" operator="between" prompt="Casi todos saltan cuando el valor baja. La deuda, cuando sube." promptTitle="Qué escribir aquí" showDropDown="false" showErrorMessage="false" showInputMessage="true" sqref="E49" type="list">
      <formula1>"Baja de,Sube de"</formula1>
      <formula2>0</formula2>
    </dataValidation>
    <dataValidation allowBlank="true" error="Elige un valor de la lista." errorStyle="stop" errorTitle="Valor no válido" operator="between" prompt="Casi todos saltan cuando el valor baja. La deuda, cuando sube." promptTitle="Qué escribir aquí" showDropDown="false" showErrorMessage="false" showInputMessage="true" sqref="E50" type="list">
      <formula1>"Baja de,Sube de"</formula1>
      <formula2>0</formula2>
    </dataValidation>
    <dataValidation allowBlank="true" error="Elige un valor de la lista." errorStyle="stop" errorTitle="Valor no válido" operator="between" prompt="Casi todos saltan cuando el valor baja. La deuda, cuando sube." promptTitle="Qué escribir aquí" showDropDown="false" showErrorMessage="false" showInputMessage="true" sqref="E51" type="list">
      <formula1>"Baja de,Sube de"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F7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B2" activeCellId="0" sqref="B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32"/>
    <col collapsed="false" customWidth="true" hidden="false" outlineLevel="0" max="3" min="3" style="0" width="15"/>
    <col collapsed="false" customWidth="true" hidden="false" outlineLevel="0" max="4" min="4" style="0" width="14"/>
    <col collapsed="false" customWidth="true" hidden="false" outlineLevel="0" max="5" min="5" style="0" width="18"/>
    <col collapsed="false" customWidth="true" hidden="false" outlineLevel="0" max="6" min="6" style="0" width="16"/>
  </cols>
  <sheetData>
    <row r="1" customFormat="false" ht="7.5" hidden="false" customHeight="true" outlineLevel="0" collapsed="false"/>
    <row r="2" customFormat="false" ht="25.5" hidden="false" customHeight="true" outlineLevel="0" collapsed="false">
      <c r="B2" s="1" t="s">
        <v>0</v>
      </c>
    </row>
    <row r="3" customFormat="false" ht="16.5" hidden="false" customHeight="true" outlineLevel="0" collapsed="false">
      <c r="B3" s="2" t="s">
        <v>1</v>
      </c>
    </row>
    <row r="4" customFormat="false" ht="19.5" hidden="false" customHeight="true" outlineLevel="0" collapsed="false">
      <c r="B4" s="35" t="s">
        <v>86</v>
      </c>
      <c r="C4" s="35"/>
      <c r="D4" s="35"/>
      <c r="E4" s="35"/>
      <c r="F4" s="35"/>
    </row>
    <row r="5" customFormat="false" ht="9.75" hidden="false" customHeight="true" outlineLevel="0" collapsed="false"/>
    <row r="7" customFormat="false" ht="27.75" hidden="false" customHeight="true" outlineLevel="0" collapsed="false">
      <c r="B7" s="4" t="s">
        <v>3</v>
      </c>
      <c r="C7" s="4" t="s">
        <v>4</v>
      </c>
    </row>
    <row r="8" customFormat="false" ht="18.75" hidden="false" customHeight="true" outlineLevel="0" collapsed="false">
      <c r="B8" s="5" t="s">
        <v>5</v>
      </c>
      <c r="C8" s="6" t="n">
        <v>46062</v>
      </c>
    </row>
    <row r="9" customFormat="false" ht="18.75" hidden="false" customHeight="true" outlineLevel="0" collapsed="false">
      <c r="B9" s="5" t="s">
        <v>6</v>
      </c>
      <c r="C9" s="7" t="s">
        <v>87</v>
      </c>
    </row>
    <row r="10" customFormat="false" ht="18.75" hidden="false" customHeight="true" outlineLevel="0" collapsed="false">
      <c r="B10" s="5" t="s">
        <v>7</v>
      </c>
      <c r="C10" s="7" t="s">
        <v>88</v>
      </c>
    </row>
    <row r="11" customFormat="false" ht="34.5" hidden="false" customHeight="true" outlineLevel="0" collapsed="false">
      <c r="B11" s="8" t="s">
        <v>8</v>
      </c>
      <c r="C11" s="7" t="s">
        <v>89</v>
      </c>
    </row>
    <row r="12" customFormat="false" ht="18.75" hidden="false" customHeight="true" outlineLevel="0" collapsed="false">
      <c r="B12" s="5" t="s">
        <v>9</v>
      </c>
      <c r="C12" s="7" t="s">
        <v>90</v>
      </c>
    </row>
    <row r="14" customFormat="false" ht="24" hidden="false" customHeight="true" outlineLevel="0" collapsed="false">
      <c r="B14" s="9" t="s">
        <v>10</v>
      </c>
    </row>
    <row r="15" customFormat="false" ht="31.5" hidden="false" customHeight="true" outlineLevel="0" collapsed="false">
      <c r="B15" s="4" t="s">
        <v>11</v>
      </c>
      <c r="C15" s="10" t="s">
        <v>12</v>
      </c>
      <c r="D15" s="10" t="s">
        <v>13</v>
      </c>
      <c r="E15" s="4" t="s">
        <v>14</v>
      </c>
      <c r="F15" s="10" t="s">
        <v>15</v>
      </c>
    </row>
    <row r="16" customFormat="false" ht="34.5" hidden="false" customHeight="true" outlineLevel="0" collapsed="false">
      <c r="B16" s="8" t="s">
        <v>16</v>
      </c>
      <c r="C16" s="11" t="n">
        <v>5</v>
      </c>
      <c r="D16" s="11" t="n">
        <v>6</v>
      </c>
      <c r="E16" s="5" t="s">
        <v>17</v>
      </c>
      <c r="F16" s="12" t="n">
        <f aca="false">IF(OR(C16="",D16=""),"",D16-C16)</f>
        <v>1</v>
      </c>
    </row>
    <row r="17" customFormat="false" ht="34.5" hidden="false" customHeight="true" outlineLevel="0" collapsed="false">
      <c r="B17" s="8" t="s">
        <v>18</v>
      </c>
      <c r="C17" s="11" t="n">
        <v>10</v>
      </c>
      <c r="D17" s="11" t="n">
        <v>9</v>
      </c>
      <c r="E17" s="5" t="s">
        <v>19</v>
      </c>
      <c r="F17" s="12" t="n">
        <f aca="false">IF(OR(C17="",D17=""),"",D17-C17)</f>
        <v>-1</v>
      </c>
    </row>
    <row r="18" customFormat="false" ht="18.75" hidden="false" customHeight="true" outlineLevel="0" collapsed="false">
      <c r="B18" s="5" t="s">
        <v>20</v>
      </c>
      <c r="C18" s="11" t="n">
        <v>10</v>
      </c>
      <c r="D18" s="11" t="n">
        <v>12</v>
      </c>
      <c r="E18" s="5" t="s">
        <v>21</v>
      </c>
      <c r="F18" s="12" t="n">
        <f aca="false">IF(OR(C18="",D18=""),"",D18-C18)</f>
        <v>2</v>
      </c>
    </row>
    <row r="19" customFormat="false" ht="34.5" hidden="false" customHeight="true" outlineLevel="0" collapsed="false">
      <c r="B19" s="8" t="s">
        <v>22</v>
      </c>
      <c r="C19" s="11" t="n">
        <v>10</v>
      </c>
      <c r="D19" s="11" t="n">
        <v>8</v>
      </c>
      <c r="E19" s="5" t="s">
        <v>23</v>
      </c>
      <c r="F19" s="12" t="n">
        <f aca="false">IF(OR(C19="",D19=""),"",D19-C19)</f>
        <v>-2</v>
      </c>
    </row>
    <row r="20" customFormat="false" ht="34.5" hidden="false" customHeight="true" outlineLevel="0" collapsed="false">
      <c r="B20" s="8" t="s">
        <v>24</v>
      </c>
      <c r="C20" s="11" t="n">
        <v>10</v>
      </c>
      <c r="D20" s="11" t="n">
        <v>10</v>
      </c>
      <c r="E20" s="5" t="s">
        <v>25</v>
      </c>
      <c r="F20" s="12" t="n">
        <f aca="false">IF(OR(C20="",D20=""),"",D20-C20)</f>
        <v>0</v>
      </c>
    </row>
    <row r="21" customFormat="false" ht="18.75" hidden="false" customHeight="true" outlineLevel="0" collapsed="false">
      <c r="B21" s="5" t="s">
        <v>26</v>
      </c>
      <c r="C21" s="11" t="n">
        <v>15</v>
      </c>
      <c r="D21" s="11" t="n">
        <v>10</v>
      </c>
      <c r="E21" s="5" t="s">
        <v>27</v>
      </c>
      <c r="F21" s="12" t="n">
        <f aca="false">IF(OR(C21="",D21=""),"",D21-C21)</f>
        <v>-5</v>
      </c>
    </row>
    <row r="22" customFormat="false" ht="19.5" hidden="false" customHeight="true" outlineLevel="0" collapsed="false">
      <c r="B22" s="13" t="s">
        <v>28</v>
      </c>
      <c r="C22" s="14" t="n">
        <f aca="false">IF(COUNT(C16:C21)=0,"",SUM(C16:C21))</f>
        <v>60</v>
      </c>
      <c r="D22" s="14" t="n">
        <f aca="false">IF(COUNT(D16:D21)=0,"",SUM(D16:D21))</f>
        <v>55</v>
      </c>
    </row>
    <row r="24" customFormat="false" ht="21.75" hidden="false" customHeight="true" outlineLevel="0" collapsed="false">
      <c r="B24" s="15" t="s">
        <v>29</v>
      </c>
      <c r="C24" s="15"/>
      <c r="D24" s="15"/>
      <c r="E24" s="15"/>
      <c r="F24" s="15"/>
    </row>
    <row r="25" customFormat="false" ht="30" hidden="false" customHeight="true" outlineLevel="0" collapsed="false">
      <c r="B25" s="4" t="s">
        <v>30</v>
      </c>
      <c r="C25" s="4" t="s">
        <v>31</v>
      </c>
      <c r="D25" s="10" t="s">
        <v>32</v>
      </c>
      <c r="E25" s="10" t="s">
        <v>33</v>
      </c>
      <c r="F25" s="4" t="s">
        <v>34</v>
      </c>
    </row>
    <row r="26" customFormat="false" ht="18.75" hidden="false" customHeight="true" outlineLevel="0" collapsed="false">
      <c r="B26" s="7" t="s">
        <v>91</v>
      </c>
      <c r="C26" s="7" t="s">
        <v>88</v>
      </c>
      <c r="D26" s="6" t="n">
        <v>46053</v>
      </c>
      <c r="E26" s="16" t="s">
        <v>92</v>
      </c>
      <c r="F26" s="7" t="s">
        <v>93</v>
      </c>
    </row>
    <row r="27" customFormat="false" ht="18.75" hidden="false" customHeight="true" outlineLevel="0" collapsed="false">
      <c r="B27" s="7" t="s">
        <v>94</v>
      </c>
      <c r="C27" s="7" t="s">
        <v>88</v>
      </c>
      <c r="D27" s="6" t="n">
        <v>46054</v>
      </c>
      <c r="E27" s="16" t="s">
        <v>95</v>
      </c>
      <c r="F27" s="7" t="s">
        <v>96</v>
      </c>
    </row>
    <row r="28" customFormat="false" ht="18.75" hidden="false" customHeight="true" outlineLevel="0" collapsed="false">
      <c r="B28" s="7" t="s">
        <v>97</v>
      </c>
      <c r="C28" s="7" t="s">
        <v>98</v>
      </c>
      <c r="D28" s="6" t="n">
        <v>46052</v>
      </c>
      <c r="E28" s="16" t="s">
        <v>92</v>
      </c>
      <c r="F28" s="7" t="s">
        <v>99</v>
      </c>
    </row>
    <row r="29" customFormat="false" ht="19.5" hidden="false" customHeight="true" outlineLevel="0" collapsed="false">
      <c r="B29" s="13" t="s">
        <v>35</v>
      </c>
      <c r="E29" s="14" t="n">
        <f aca="false">IF(COUNTA(E26:E28)=0,"",COUNTIF(E26:E28,"Sí"))</f>
        <v>2</v>
      </c>
    </row>
    <row r="31" customFormat="false" ht="21.75" hidden="false" customHeight="true" outlineLevel="0" collapsed="false">
      <c r="B31" s="15" t="s">
        <v>36</v>
      </c>
      <c r="C31" s="15"/>
      <c r="D31" s="15"/>
      <c r="E31" s="15"/>
      <c r="F31" s="15"/>
    </row>
    <row r="32" customFormat="false" ht="34.5" hidden="false" customHeight="true" outlineLevel="0" collapsed="false">
      <c r="B32" s="8" t="s">
        <v>37</v>
      </c>
      <c r="C32" s="17" t="n">
        <v>-43000</v>
      </c>
    </row>
    <row r="33" customFormat="false" ht="34.5" hidden="false" customHeight="true" outlineLevel="0" collapsed="false">
      <c r="B33" s="8" t="s">
        <v>38</v>
      </c>
      <c r="C33" s="11" t="n">
        <v>8</v>
      </c>
    </row>
    <row r="34" customFormat="false" ht="18.75" hidden="false" customHeight="true" outlineLevel="0" collapsed="false">
      <c r="B34" s="5" t="s">
        <v>39</v>
      </c>
      <c r="C34" s="6" t="n">
        <v>46111</v>
      </c>
    </row>
    <row r="35" customFormat="false" ht="34.5" hidden="false" customHeight="true" outlineLevel="0" collapsed="false">
      <c r="B35" s="18" t="s">
        <v>40</v>
      </c>
      <c r="C35" s="19" t="n">
        <f aca="false">IF(C32="","",IF(C32&gt;=0,0,-C32*1.25))</f>
        <v>53750</v>
      </c>
    </row>
    <row r="37" customFormat="false" ht="21.75" hidden="false" customHeight="true" outlineLevel="0" collapsed="false">
      <c r="B37" s="15" t="s">
        <v>41</v>
      </c>
      <c r="C37" s="15"/>
      <c r="D37" s="15"/>
      <c r="E37" s="15"/>
      <c r="F37" s="15"/>
    </row>
    <row r="38" customFormat="false" ht="30" hidden="false" customHeight="true" outlineLevel="0" collapsed="false">
      <c r="B38" s="4" t="s">
        <v>42</v>
      </c>
      <c r="C38" s="10" t="s">
        <v>43</v>
      </c>
      <c r="D38" s="10" t="s">
        <v>44</v>
      </c>
      <c r="E38" s="10" t="s">
        <v>45</v>
      </c>
      <c r="F38" s="10" t="s">
        <v>46</v>
      </c>
    </row>
    <row r="39" customFormat="false" ht="18.75" hidden="false" customHeight="true" outlineLevel="0" collapsed="false">
      <c r="B39" s="5" t="s">
        <v>47</v>
      </c>
      <c r="C39" s="17" t="n">
        <v>132000</v>
      </c>
      <c r="D39" s="17" t="n">
        <v>140000</v>
      </c>
      <c r="E39" s="20" t="n">
        <f aca="false">IF(OR(C39="",D39=""),"",C39-D39)</f>
        <v>-8000</v>
      </c>
      <c r="F39" s="21" t="n">
        <f aca="false">IF(OR(C39="",D39="",D39=0),"",C39/D39-1)</f>
        <v>-0.0571428571428572</v>
      </c>
    </row>
    <row r="40" customFormat="false" ht="18.75" hidden="false" customHeight="true" outlineLevel="0" collapsed="false">
      <c r="B40" s="5" t="s">
        <v>48</v>
      </c>
      <c r="C40" s="17" t="n">
        <v>51000</v>
      </c>
      <c r="D40" s="17" t="n">
        <v>63000</v>
      </c>
      <c r="E40" s="20" t="n">
        <f aca="false">IF(OR(C40="",D40=""),"",C40-D40)</f>
        <v>-12000</v>
      </c>
      <c r="F40" s="21" t="n">
        <f aca="false">IF(OR(C40="",D40="",D40=0),"",C40/D40-1)</f>
        <v>-0.19047619047619</v>
      </c>
    </row>
    <row r="41" customFormat="false" ht="18.75" hidden="false" customHeight="true" outlineLevel="0" collapsed="false">
      <c r="B41" s="5" t="s">
        <v>49</v>
      </c>
      <c r="C41" s="17" t="n">
        <v>4500</v>
      </c>
      <c r="D41" s="17" t="n">
        <v>18800</v>
      </c>
      <c r="E41" s="20" t="n">
        <f aca="false">IF(OR(C41="",D41=""),"",C41-D41)</f>
        <v>-14300</v>
      </c>
      <c r="F41" s="21" t="n">
        <f aca="false">IF(OR(C41="",D41="",D41=0),"",C41/D41-1)</f>
        <v>-0.76063829787234</v>
      </c>
    </row>
    <row r="43" customFormat="false" ht="21.75" hidden="false" customHeight="true" outlineLevel="0" collapsed="false">
      <c r="B43" s="15" t="s">
        <v>50</v>
      </c>
      <c r="C43" s="15"/>
      <c r="D43" s="15"/>
      <c r="E43" s="15"/>
      <c r="F43" s="15"/>
    </row>
    <row r="44" customFormat="false" ht="31.5" hidden="false" customHeight="true" outlineLevel="0" collapsed="false">
      <c r="B44" s="4" t="s">
        <v>51</v>
      </c>
      <c r="C44" s="10" t="s">
        <v>52</v>
      </c>
      <c r="D44" s="10" t="s">
        <v>53</v>
      </c>
      <c r="E44" s="4" t="s">
        <v>54</v>
      </c>
      <c r="F44" s="10" t="s">
        <v>55</v>
      </c>
    </row>
    <row r="45" customFormat="false" ht="34.5" hidden="false" customHeight="true" outlineLevel="0" collapsed="false">
      <c r="B45" s="8" t="s">
        <v>56</v>
      </c>
      <c r="C45" s="22" t="n">
        <v>7.8</v>
      </c>
      <c r="D45" s="22" t="n">
        <v>5</v>
      </c>
      <c r="E45" s="7" t="s">
        <v>100</v>
      </c>
      <c r="F45" s="23" t="str">
        <f aca="false">IF(OR(C45="",D45="",E45=""),"",IF(E45="Sube de",IF(C45&gt;D45,"ALARMA","BIEN"),IF(C45&lt;D45,"ALARMA","BIEN")))</f>
        <v>BIEN</v>
      </c>
    </row>
    <row r="46" customFormat="false" ht="34.5" hidden="false" customHeight="true" outlineLevel="0" collapsed="false">
      <c r="B46" s="8" t="s">
        <v>57</v>
      </c>
      <c r="C46" s="17" t="n">
        <v>-43000</v>
      </c>
      <c r="D46" s="17" t="n">
        <v>44167</v>
      </c>
      <c r="E46" s="7" t="s">
        <v>100</v>
      </c>
      <c r="F46" s="23" t="str">
        <f aca="false">IF(OR(C46="",D46="",E46=""),"",IF(E46="Sube de",IF(C46&gt;D46,"ALARMA","BIEN"),IF(C46&lt;D46,"ALARMA","BIEN")))</f>
        <v>ALARMA</v>
      </c>
    </row>
    <row r="47" customFormat="false" ht="34.5" hidden="false" customHeight="true" outlineLevel="0" collapsed="false">
      <c r="B47" s="8" t="s">
        <v>58</v>
      </c>
      <c r="C47" s="22" t="n">
        <v>45</v>
      </c>
      <c r="D47" s="22" t="n">
        <v>44</v>
      </c>
      <c r="E47" s="7" t="s">
        <v>100</v>
      </c>
      <c r="F47" s="23" t="str">
        <f aca="false">IF(OR(C47="",D47="",E47=""),"",IF(E47="Sube de",IF(C47&gt;D47,"ALARMA","BIEN"),IF(C47&lt;D47,"ALARMA","BIEN")))</f>
        <v>BIEN</v>
      </c>
    </row>
    <row r="48" customFormat="false" ht="34.5" hidden="false" customHeight="true" outlineLevel="0" collapsed="false">
      <c r="B48" s="8" t="s">
        <v>59</v>
      </c>
      <c r="C48" s="24" t="n">
        <v>0.77</v>
      </c>
      <c r="D48" s="24" t="n">
        <v>2.5</v>
      </c>
      <c r="E48" s="7" t="s">
        <v>101</v>
      </c>
      <c r="F48" s="23" t="str">
        <f aca="false">IF(OR(C48="",D48="",E48=""),"",IF(E48="Sube de",IF(C48&gt;D48,"ALARMA","BIEN"),IF(C48&lt;D48,"ALARMA","BIEN")))</f>
        <v>BIEN</v>
      </c>
    </row>
    <row r="49" customFormat="false" ht="34.5" hidden="false" customHeight="true" outlineLevel="0" collapsed="false">
      <c r="B49" s="8" t="s">
        <v>60</v>
      </c>
      <c r="C49" s="17" t="n">
        <v>14500</v>
      </c>
      <c r="D49" s="17" t="n">
        <v>44167</v>
      </c>
      <c r="E49" s="7" t="s">
        <v>100</v>
      </c>
      <c r="F49" s="23" t="str">
        <f aca="false">IF(OR(C49="",D49="",E49=""),"",IF(E49="Sube de",IF(C49&gt;D49,"ALARMA","BIEN"),IF(C49&lt;D49,"ALARMA","BIEN")))</f>
        <v>ALARMA</v>
      </c>
    </row>
    <row r="50" customFormat="false" ht="34.5" hidden="false" customHeight="true" outlineLevel="0" collapsed="false">
      <c r="B50" s="8" t="s">
        <v>61</v>
      </c>
      <c r="C50" s="22" t="n">
        <v>-29</v>
      </c>
      <c r="D50" s="22" t="n">
        <v>60</v>
      </c>
      <c r="E50" s="7" t="s">
        <v>100</v>
      </c>
      <c r="F50" s="23" t="str">
        <f aca="false">IF(OR(C50="",D50="",E50=""),"",IF(E50="Sube de",IF(C50&gt;D50,"ALARMA","BIEN"),IF(C50&lt;D50,"ALARMA","BIEN")))</f>
        <v>ALARMA</v>
      </c>
    </row>
    <row r="51" customFormat="false" ht="34.5" hidden="false" customHeight="true" outlineLevel="0" collapsed="false">
      <c r="B51" s="8" t="s">
        <v>62</v>
      </c>
      <c r="C51" s="22" t="n">
        <v>13.5</v>
      </c>
      <c r="D51" s="22" t="n">
        <v>10</v>
      </c>
      <c r="E51" s="7" t="s">
        <v>100</v>
      </c>
      <c r="F51" s="23" t="str">
        <f aca="false">IF(OR(C51="",D51="",E51=""),"",IF(E51="Sube de",IF(C51&gt;D51,"ALARMA","BIEN"),IF(C51&lt;D51,"ALARMA","BIEN")))</f>
        <v>BIEN</v>
      </c>
    </row>
    <row r="52" customFormat="false" ht="19.5" hidden="false" customHeight="true" outlineLevel="0" collapsed="false">
      <c r="B52" s="13" t="s">
        <v>63</v>
      </c>
      <c r="F52" s="25" t="n">
        <f aca="false">IF(COUNT(C45:C51)=0,"",COUNTIF(F45:F51,"ALARMA"))</f>
        <v>3</v>
      </c>
    </row>
    <row r="54" customFormat="false" ht="21.75" hidden="false" customHeight="true" outlineLevel="0" collapsed="false">
      <c r="B54" s="15" t="s">
        <v>64</v>
      </c>
      <c r="C54" s="15"/>
      <c r="D54" s="15"/>
      <c r="E54" s="15"/>
      <c r="F54" s="15"/>
    </row>
    <row r="55" customFormat="false" ht="30" hidden="false" customHeight="true" outlineLevel="0" collapsed="false">
      <c r="B55" s="4" t="s">
        <v>65</v>
      </c>
      <c r="C55" s="10" t="s">
        <v>66</v>
      </c>
      <c r="D55" s="10" t="s">
        <v>67</v>
      </c>
      <c r="E55" s="4" t="s">
        <v>68</v>
      </c>
      <c r="F55" s="10" t="s">
        <v>69</v>
      </c>
    </row>
    <row r="56" customFormat="false" ht="18.75" hidden="false" customHeight="true" outlineLevel="0" collapsed="false">
      <c r="B56" s="7" t="s">
        <v>102</v>
      </c>
      <c r="C56" s="17" t="n">
        <v>28400</v>
      </c>
      <c r="D56" s="26" t="n">
        <v>118</v>
      </c>
      <c r="E56" s="7" t="s">
        <v>88</v>
      </c>
      <c r="F56" s="6" t="n">
        <v>46066</v>
      </c>
    </row>
    <row r="57" customFormat="false" ht="18.75" hidden="false" customHeight="true" outlineLevel="0" collapsed="false">
      <c r="B57" s="7" t="s">
        <v>103</v>
      </c>
      <c r="C57" s="17" t="n">
        <v>19700</v>
      </c>
      <c r="D57" s="26" t="n">
        <v>96</v>
      </c>
      <c r="E57" s="7" t="s">
        <v>98</v>
      </c>
      <c r="F57" s="6" t="n">
        <v>46066</v>
      </c>
    </row>
    <row r="58" customFormat="false" ht="18.75" hidden="false" customHeight="true" outlineLevel="0" collapsed="false">
      <c r="B58" s="7" t="s">
        <v>104</v>
      </c>
      <c r="C58" s="17" t="n">
        <v>12300</v>
      </c>
      <c r="D58" s="26" t="n">
        <v>93</v>
      </c>
      <c r="E58" s="7" t="s">
        <v>98</v>
      </c>
      <c r="F58" s="6" t="n">
        <v>46073</v>
      </c>
    </row>
    <row r="59" customFormat="false" ht="34.5" hidden="false" customHeight="true" outlineLevel="0" collapsed="false">
      <c r="B59" s="18" t="s">
        <v>70</v>
      </c>
      <c r="C59" s="19" t="n">
        <f aca="false">IF(COUNT(C56:C58)=0,"",SUM(C56:C58))</f>
        <v>60400</v>
      </c>
    </row>
    <row r="60" customFormat="false" ht="34.5" hidden="false" customHeight="true" outlineLevel="0" collapsed="false">
      <c r="B60" s="8" t="s">
        <v>71</v>
      </c>
      <c r="C60" s="17" t="n">
        <v>4603</v>
      </c>
    </row>
    <row r="61" customFormat="false" ht="34.5" hidden="false" customHeight="true" outlineLevel="0" collapsed="false">
      <c r="B61" s="18" t="s">
        <v>72</v>
      </c>
      <c r="C61" s="19" t="n">
        <f aca="false">IF(C60="","",C60*5)</f>
        <v>23015</v>
      </c>
    </row>
    <row r="63" customFormat="false" ht="21.75" hidden="false" customHeight="true" outlineLevel="0" collapsed="false">
      <c r="B63" s="15" t="s">
        <v>73</v>
      </c>
      <c r="C63" s="15"/>
      <c r="D63" s="15"/>
      <c r="E63" s="15"/>
      <c r="F63" s="15"/>
    </row>
    <row r="64" customFormat="false" ht="33.75" hidden="false" customHeight="true" outlineLevel="0" collapsed="false">
      <c r="B64" s="4" t="s">
        <v>74</v>
      </c>
      <c r="C64" s="4" t="s">
        <v>75</v>
      </c>
      <c r="D64" s="10" t="s">
        <v>32</v>
      </c>
      <c r="E64" s="10" t="s">
        <v>76</v>
      </c>
      <c r="F64" s="10" t="s">
        <v>77</v>
      </c>
    </row>
    <row r="65" customFormat="false" ht="18.75" hidden="false" customHeight="true" outlineLevel="0" collapsed="false">
      <c r="B65" s="7" t="s">
        <v>105</v>
      </c>
      <c r="C65" s="7" t="s">
        <v>88</v>
      </c>
      <c r="D65" s="6" t="n">
        <v>46082</v>
      </c>
      <c r="E65" s="17" t="n">
        <v>50400</v>
      </c>
      <c r="F65" s="20" t="n">
        <f aca="false">IF(E65="","",E65/12)</f>
        <v>4200</v>
      </c>
    </row>
    <row r="66" customFormat="false" ht="18.75" hidden="false" customHeight="true" outlineLevel="0" collapsed="false">
      <c r="B66" s="7" t="s">
        <v>106</v>
      </c>
      <c r="C66" s="7" t="s">
        <v>98</v>
      </c>
      <c r="D66" s="6" t="n">
        <v>46112</v>
      </c>
      <c r="E66" s="17" t="n">
        <v>23015</v>
      </c>
      <c r="F66" s="20" t="n">
        <f aca="false">IF(E66="","",E66/12)</f>
        <v>1917.91666666667</v>
      </c>
    </row>
    <row r="67" customFormat="false" ht="18.75" hidden="false" customHeight="true" outlineLevel="0" collapsed="false">
      <c r="B67" s="7" t="s">
        <v>107</v>
      </c>
      <c r="C67" s="7" t="s">
        <v>90</v>
      </c>
      <c r="D67" s="6" t="n">
        <v>46142</v>
      </c>
      <c r="E67" s="17" t="n">
        <v>15192</v>
      </c>
      <c r="F67" s="20" t="n">
        <f aca="false">IF(E67="","",E67/12)</f>
        <v>1266</v>
      </c>
    </row>
    <row r="68" customFormat="false" ht="19.5" hidden="false" customHeight="true" outlineLevel="0" collapsed="false">
      <c r="B68" s="27" t="s">
        <v>78</v>
      </c>
      <c r="E68" s="28" t="n">
        <f aca="false">IF(COUNT(E65:E67)=0,"",SUM(E65:E67))</f>
        <v>88607</v>
      </c>
    </row>
    <row r="70" customFormat="false" ht="24" hidden="false" customHeight="true" outlineLevel="0" collapsed="false">
      <c r="B70" s="9" t="s">
        <v>79</v>
      </c>
    </row>
    <row r="71" customFormat="false" ht="18.75" hidden="false" customHeight="true" outlineLevel="0" collapsed="false">
      <c r="B71" s="5" t="s">
        <v>80</v>
      </c>
      <c r="C71" s="29" t="str">
        <f aca="false">IF(B65="","",B65&amp;"   ·   "&amp;C65&amp;IF(D65="",""," · antes del "&amp;DAY(D65)&amp;"/"&amp;MONTH(D65)&amp;"/"&amp;YEAR(D65)))</f>
        <v>Subir un 3 % la tarifa de mano de obra en toda oferta nueva   ·   Andrés · antes del 1/3/2026</v>
      </c>
    </row>
    <row r="72" customFormat="false" ht="18.75" hidden="false" customHeight="true" outlineLevel="0" collapsed="false">
      <c r="B72" s="5" t="s">
        <v>81</v>
      </c>
      <c r="C72" s="29" t="str">
        <f aca="false">IF(B66="","",B66&amp;"   ·   "&amp;C66&amp;IF(D66="",""," · antes del "&amp;DAY(D66)&amp;"/"&amp;MONTH(D66)&amp;"/"&amp;YEAR(D66)))</f>
        <v>Bajar el cobro de 85 a 80 días llamando cada viernes   ·   Administración · antes del 31/3/2026</v>
      </c>
    </row>
    <row r="73" customFormat="false" ht="18.75" hidden="false" customHeight="true" outlineLevel="0" collapsed="false">
      <c r="B73" s="5" t="s">
        <v>82</v>
      </c>
      <c r="C73" s="29" t="str">
        <f aca="false">IF(B67="","",B67&amp;"   ·   "&amp;C67&amp;IF(D67="",""," · antes del "&amp;DAY(D67)&amp;"/"&amp;MONTH(D67)&amp;"/"&amp;YEAR(D67)))</f>
        <v>Bajar el almacén de 38 a 32 días   ·   Jefe de taller · antes del 30/4/2026</v>
      </c>
    </row>
    <row r="75" customFormat="false" ht="15" hidden="false" customHeight="true" outlineLevel="0" collapsed="false">
      <c r="B75" s="30" t="s">
        <v>83</v>
      </c>
      <c r="C75" s="31" t="s">
        <v>84</v>
      </c>
      <c r="D75" s="31"/>
      <c r="E75" s="31" t="s">
        <v>85</v>
      </c>
      <c r="F75" s="31"/>
    </row>
    <row r="76" customFormat="false" ht="30" hidden="false" customHeight="true" outlineLevel="0" collapsed="false">
      <c r="B76" s="32" t="n">
        <f aca="false">IF(D22="","",D22)</f>
        <v>55</v>
      </c>
      <c r="C76" s="33" t="n">
        <f aca="false">IF(F52="","",F52)</f>
        <v>3</v>
      </c>
      <c r="D76" s="33"/>
      <c r="E76" s="34" t="n">
        <f aca="false">IF(E68="","",E68)</f>
        <v>88607</v>
      </c>
      <c r="F76" s="34"/>
    </row>
  </sheetData>
  <sheetProtection sheet="true"/>
  <mergeCells count="11">
    <mergeCell ref="B4:F4"/>
    <mergeCell ref="B24:F24"/>
    <mergeCell ref="B31:F31"/>
    <mergeCell ref="B37:F37"/>
    <mergeCell ref="B43:F43"/>
    <mergeCell ref="B54:F54"/>
    <mergeCell ref="B63:F63"/>
    <mergeCell ref="C75:D75"/>
    <mergeCell ref="E75:F75"/>
    <mergeCell ref="C76:D76"/>
    <mergeCell ref="E76:F76"/>
  </mergeCells>
  <conditionalFormatting sqref="F16">
    <cfRule type="cellIs" priority="2" operator="lessThan" aboveAverage="0" equalAverage="0" bottom="0" percent="0" rank="0" text="" dxfId="0">
      <formula>1</formula>
    </cfRule>
  </conditionalFormatting>
  <conditionalFormatting sqref="F17">
    <cfRule type="cellIs" priority="3" operator="lessThan" aboveAverage="0" equalAverage="0" bottom="0" percent="0" rank="0" text="" dxfId="0">
      <formula>1</formula>
    </cfRule>
  </conditionalFormatting>
  <conditionalFormatting sqref="F18">
    <cfRule type="cellIs" priority="4" operator="lessThan" aboveAverage="0" equalAverage="0" bottom="0" percent="0" rank="0" text="" dxfId="0">
      <formula>1</formula>
    </cfRule>
  </conditionalFormatting>
  <conditionalFormatting sqref="F19">
    <cfRule type="cellIs" priority="5" operator="lessThan" aboveAverage="0" equalAverage="0" bottom="0" percent="0" rank="0" text="" dxfId="0">
      <formula>1</formula>
    </cfRule>
  </conditionalFormatting>
  <conditionalFormatting sqref="F20">
    <cfRule type="cellIs" priority="6" operator="lessThan" aboveAverage="0" equalAverage="0" bottom="0" percent="0" rank="0" text="" dxfId="0">
      <formula>1</formula>
    </cfRule>
  </conditionalFormatting>
  <conditionalFormatting sqref="F21">
    <cfRule type="cellIs" priority="7" operator="lessThan" aboveAverage="0" equalAverage="0" bottom="0" percent="0" rank="0" text="" dxfId="0">
      <formula>1</formula>
    </cfRule>
  </conditionalFormatting>
  <conditionalFormatting sqref="F39">
    <cfRule type="cellIs" priority="8" operator="greaterThanOrEqual" aboveAverage="0" equalAverage="0" bottom="0" percent="0" rank="0" text="" dxfId="1">
      <formula>0</formula>
    </cfRule>
    <cfRule type="cellIs" priority="9" operator="lessThan" aboveAverage="0" equalAverage="0" bottom="0" percent="0" rank="0" text="" dxfId="0">
      <formula>-0.05</formula>
    </cfRule>
  </conditionalFormatting>
  <conditionalFormatting sqref="F40">
    <cfRule type="cellIs" priority="10" operator="greaterThanOrEqual" aboveAverage="0" equalAverage="0" bottom="0" percent="0" rank="0" text="" dxfId="1">
      <formula>0</formula>
    </cfRule>
    <cfRule type="cellIs" priority="11" operator="lessThan" aboveAverage="0" equalAverage="0" bottom="0" percent="0" rank="0" text="" dxfId="0">
      <formula>-0.05</formula>
    </cfRule>
  </conditionalFormatting>
  <conditionalFormatting sqref="F41">
    <cfRule type="cellIs" priority="12" operator="greaterThanOrEqual" aboveAverage="0" equalAverage="0" bottom="0" percent="0" rank="0" text="" dxfId="1">
      <formula>0</formula>
    </cfRule>
    <cfRule type="cellIs" priority="13" operator="lessThan" aboveAverage="0" equalAverage="0" bottom="0" percent="0" rank="0" text="" dxfId="0">
      <formula>-0.05</formula>
    </cfRule>
  </conditionalFormatting>
  <conditionalFormatting sqref="D56">
    <cfRule type="cellIs" priority="14" operator="lessThan" aboveAverage="0" equalAverage="0" bottom="0" percent="0" rank="0" text="" dxfId="0">
      <formula>0</formula>
    </cfRule>
  </conditionalFormatting>
  <conditionalFormatting sqref="D57">
    <cfRule type="cellIs" priority="15" operator="lessThan" aboveAverage="0" equalAverage="0" bottom="0" percent="0" rank="0" text="" dxfId="0">
      <formula>0</formula>
    </cfRule>
  </conditionalFormatting>
  <conditionalFormatting sqref="D58">
    <cfRule type="cellIs" priority="16" operator="lessThan" aboveAverage="0" equalAverage="0" bottom="0" percent="0" rank="0" text="" dxfId="0">
      <formula>0</formula>
    </cfRule>
  </conditionalFormatting>
  <dataValidations count="10">
    <dataValidation allowBlank="true" error="Elige un valor de la lista." errorStyle="stop" errorTitle="Valor no válido" operator="between" prompt="Solo sí o no. Las explicaciones van al punto 6." promptTitle="Qué escribir aquí" showDropDown="false" showErrorMessage="false" showInputMessage="true" sqref="E26" type="list">
      <formula1>"Sí,No"</formula1>
      <formula2>0</formula2>
    </dataValidation>
    <dataValidation allowBlank="true" error="Elige un valor de la lista." errorStyle="stop" errorTitle="Valor no válido" operator="between" prompt="Solo sí o no. Las explicaciones van al punto 6." promptTitle="Qué escribir aquí" showDropDown="false" showErrorMessage="false" showInputMessage="true" sqref="E27" type="list">
      <formula1>"Sí,No"</formula1>
      <formula2>0</formula2>
    </dataValidation>
    <dataValidation allowBlank="true" error="Elige un valor de la lista." errorStyle="stop" errorTitle="Valor no válido" operator="between" prompt="Solo sí o no. Las explicaciones van al punto 6." promptTitle="Qué escribir aquí" showDropDown="false" showErrorMessage="false" showInputMessage="true" sqref="E28" type="list">
      <formula1>"Sí,No"</formula1>
      <formula2>0</formula2>
    </dataValidation>
    <dataValidation allowBlank="true" error="Elige un valor de la lista." errorStyle="stop" errorTitle="Valor no válido" operator="between" prompt="Casi todos saltan cuando el valor baja. La deuda, cuando sube." promptTitle="Qué escribir aquí" showDropDown="false" showErrorMessage="false" showInputMessage="true" sqref="E45" type="list">
      <formula1>"Baja de,Sube de"</formula1>
      <formula2>0</formula2>
    </dataValidation>
    <dataValidation allowBlank="true" error="Elige un valor de la lista." errorStyle="stop" errorTitle="Valor no válido" operator="between" prompt="Casi todos saltan cuando el valor baja. La deuda, cuando sube." promptTitle="Qué escribir aquí" showDropDown="false" showErrorMessage="false" showInputMessage="true" sqref="E46" type="list">
      <formula1>"Baja de,Sube de"</formula1>
      <formula2>0</formula2>
    </dataValidation>
    <dataValidation allowBlank="true" error="Elige un valor de la lista." errorStyle="stop" errorTitle="Valor no válido" operator="between" prompt="Casi todos saltan cuando el valor baja. La deuda, cuando sube." promptTitle="Qué escribir aquí" showDropDown="false" showErrorMessage="false" showInputMessage="true" sqref="E47" type="list">
      <formula1>"Baja de,Sube de"</formula1>
      <formula2>0</formula2>
    </dataValidation>
    <dataValidation allowBlank="true" error="Elige un valor de la lista." errorStyle="stop" errorTitle="Valor no válido" operator="between" prompt="Casi todos saltan cuando el valor baja. La deuda, cuando sube." promptTitle="Qué escribir aquí" showDropDown="false" showErrorMessage="false" showInputMessage="true" sqref="E48" type="list">
      <formula1>"Baja de,Sube de"</formula1>
      <formula2>0</formula2>
    </dataValidation>
    <dataValidation allowBlank="true" error="Elige un valor de la lista." errorStyle="stop" errorTitle="Valor no válido" operator="between" prompt="Casi todos saltan cuando el valor baja. La deuda, cuando sube." promptTitle="Qué escribir aquí" showDropDown="false" showErrorMessage="false" showInputMessage="true" sqref="E49" type="list">
      <formula1>"Baja de,Sube de"</formula1>
      <formula2>0</formula2>
    </dataValidation>
    <dataValidation allowBlank="true" error="Elige un valor de la lista." errorStyle="stop" errorTitle="Valor no válido" operator="between" prompt="Casi todos saltan cuando el valor baja. La deuda, cuando sube." promptTitle="Qué escribir aquí" showDropDown="false" showErrorMessage="false" showInputMessage="true" sqref="E50" type="list">
      <formula1>"Baja de,Sube de"</formula1>
      <formula2>0</formula2>
    </dataValidation>
    <dataValidation allowBlank="true" error="Elige un valor de la lista." errorStyle="stop" errorTitle="Valor no válido" operator="between" prompt="Casi todos saltan cuando el valor baja. La deuda, cuando sube." promptTitle="Qué escribir aquí" showDropDown="false" showErrorMessage="false" showInputMessage="true" sqref="E51" type="list">
      <formula1>"Baja de,Sube de"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3" min="2" style="0" width="46"/>
  </cols>
  <sheetData>
    <row r="2" customFormat="false" ht="25.5" hidden="false" customHeight="true" outlineLevel="0" collapsed="false">
      <c r="B2" s="1" t="s">
        <v>0</v>
      </c>
    </row>
    <row r="3" customFormat="false" ht="15" hidden="false" customHeight="false" outlineLevel="0" collapsed="false">
      <c r="B3" s="36" t="s">
        <v>108</v>
      </c>
    </row>
    <row r="5" customFormat="false" ht="24" hidden="false" customHeight="true" outlineLevel="0" collapsed="false">
      <c r="B5" s="9" t="s">
        <v>109</v>
      </c>
    </row>
    <row r="6" customFormat="false" ht="60" hidden="false" customHeight="true" outlineLevel="0" collapsed="false">
      <c r="B6" s="37" t="s">
        <v>110</v>
      </c>
      <c r="C6" s="37"/>
    </row>
    <row r="8" customFormat="false" ht="24" hidden="false" customHeight="true" outlineLevel="0" collapsed="false">
      <c r="B8" s="9" t="s">
        <v>111</v>
      </c>
    </row>
    <row r="9" customFormat="false" ht="30" hidden="false" customHeight="true" outlineLevel="0" collapsed="false">
      <c r="B9" s="37" t="s">
        <v>112</v>
      </c>
      <c r="C9" s="37"/>
    </row>
    <row r="10" customFormat="false" ht="30" hidden="false" customHeight="true" outlineLevel="0" collapsed="false">
      <c r="B10" s="37" t="s">
        <v>113</v>
      </c>
      <c r="C10" s="37"/>
    </row>
    <row r="11" customFormat="false" ht="15.75" hidden="false" customHeight="true" outlineLevel="0" collapsed="false">
      <c r="B11" s="37" t="s">
        <v>114</v>
      </c>
      <c r="C11" s="37"/>
    </row>
    <row r="12" customFormat="false" ht="15.75" hidden="false" customHeight="true" outlineLevel="0" collapsed="false">
      <c r="B12" s="37" t="s">
        <v>115</v>
      </c>
      <c r="C12" s="37"/>
    </row>
    <row r="13" customFormat="false" ht="15.75" hidden="false" customHeight="true" outlineLevel="0" collapsed="false">
      <c r="B13" s="37" t="s">
        <v>116</v>
      </c>
      <c r="C13" s="37"/>
    </row>
    <row r="15" customFormat="false" ht="24" hidden="false" customHeight="true" outlineLevel="0" collapsed="false">
      <c r="B15" s="9" t="s">
        <v>117</v>
      </c>
    </row>
    <row r="16" customFormat="false" ht="30" hidden="false" customHeight="true" outlineLevel="0" collapsed="false">
      <c r="B16" s="37" t="s">
        <v>118</v>
      </c>
      <c r="C16" s="37"/>
    </row>
    <row r="17" customFormat="false" ht="30" hidden="false" customHeight="true" outlineLevel="0" collapsed="false">
      <c r="B17" s="37" t="s">
        <v>119</v>
      </c>
      <c r="C17" s="37"/>
    </row>
    <row r="18" customFormat="false" ht="30" hidden="false" customHeight="true" outlineLevel="0" collapsed="false">
      <c r="B18" s="37" t="s">
        <v>120</v>
      </c>
      <c r="C18" s="37"/>
    </row>
    <row r="19" customFormat="false" ht="30" hidden="false" customHeight="true" outlineLevel="0" collapsed="false">
      <c r="B19" s="37" t="s">
        <v>121</v>
      </c>
      <c r="C19" s="37"/>
    </row>
    <row r="20" customFormat="false" ht="30" hidden="false" customHeight="true" outlineLevel="0" collapsed="false">
      <c r="B20" s="37" t="s">
        <v>122</v>
      </c>
      <c r="C20" s="37"/>
    </row>
    <row r="21" customFormat="false" ht="30" hidden="false" customHeight="true" outlineLevel="0" collapsed="false">
      <c r="B21" s="37" t="s">
        <v>123</v>
      </c>
      <c r="C21" s="37"/>
    </row>
    <row r="23" customFormat="false" ht="24" hidden="false" customHeight="true" outlineLevel="0" collapsed="false">
      <c r="B23" s="9" t="s">
        <v>124</v>
      </c>
    </row>
    <row r="24" customFormat="false" ht="45" hidden="false" customHeight="true" outlineLevel="0" collapsed="false">
      <c r="B24" s="37" t="s">
        <v>125</v>
      </c>
      <c r="C24" s="37"/>
    </row>
    <row r="25" customFormat="false" ht="30" hidden="false" customHeight="true" outlineLevel="0" collapsed="false">
      <c r="B25" s="37" t="s">
        <v>126</v>
      </c>
      <c r="C25" s="37"/>
    </row>
    <row r="26" customFormat="false" ht="30" hidden="false" customHeight="true" outlineLevel="0" collapsed="false">
      <c r="B26" s="37" t="s">
        <v>127</v>
      </c>
      <c r="C26" s="37"/>
    </row>
    <row r="27" customFormat="false" ht="15.75" hidden="false" customHeight="true" outlineLevel="0" collapsed="false">
      <c r="B27" s="37" t="s">
        <v>128</v>
      </c>
      <c r="C27" s="37"/>
    </row>
    <row r="28" customFormat="false" ht="30" hidden="false" customHeight="true" outlineLevel="0" collapsed="false">
      <c r="B28" s="37" t="s">
        <v>129</v>
      </c>
      <c r="C28" s="37"/>
    </row>
    <row r="30" customFormat="false" ht="24" hidden="false" customHeight="true" outlineLevel="0" collapsed="false">
      <c r="B30" s="38" t="s">
        <v>130</v>
      </c>
    </row>
    <row r="31" customFormat="false" ht="90" hidden="false" customHeight="true" outlineLevel="0" collapsed="false">
      <c r="B31" s="39" t="s">
        <v>131</v>
      </c>
      <c r="C31" s="39"/>
    </row>
    <row r="33" customFormat="false" ht="24" hidden="false" customHeight="true" outlineLevel="0" collapsed="false">
      <c r="B33" s="9" t="s">
        <v>132</v>
      </c>
    </row>
    <row r="34" customFormat="false" ht="19.5" hidden="false" customHeight="true" outlineLevel="0" collapsed="false">
      <c r="B34" s="40" t="s">
        <v>133</v>
      </c>
      <c r="C34" s="40"/>
    </row>
    <row r="35" customFormat="false" ht="19.5" hidden="false" customHeight="true" outlineLevel="0" collapsed="false">
      <c r="B35" s="41" t="s">
        <v>134</v>
      </c>
      <c r="C35" s="41"/>
    </row>
    <row r="36" customFormat="false" ht="19.5" hidden="false" customHeight="true" outlineLevel="0" collapsed="false">
      <c r="B36" s="42" t="s">
        <v>135</v>
      </c>
      <c r="C36" s="42"/>
    </row>
  </sheetData>
  <sheetProtection sheet="true"/>
  <mergeCells count="21">
    <mergeCell ref="B6:C6"/>
    <mergeCell ref="B9:C9"/>
    <mergeCell ref="B10:C10"/>
    <mergeCell ref="B11:C11"/>
    <mergeCell ref="B12:C12"/>
    <mergeCell ref="B13:C13"/>
    <mergeCell ref="B16:C16"/>
    <mergeCell ref="B17:C17"/>
    <mergeCell ref="B18:C18"/>
    <mergeCell ref="B19:C19"/>
    <mergeCell ref="B20:C20"/>
    <mergeCell ref="B21:C21"/>
    <mergeCell ref="B24:C24"/>
    <mergeCell ref="B25:C25"/>
    <mergeCell ref="B26:C26"/>
    <mergeCell ref="B27:C27"/>
    <mergeCell ref="B28:C28"/>
    <mergeCell ref="B31:C31"/>
    <mergeCell ref="B34:C34"/>
    <mergeCell ref="B35:C35"/>
    <mergeCell ref="B36:C3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2026-09-10T12:24:00Z</dcterms:created>
  <dc:creator>openpyxl</dc:creator>
  <dc:description/>
  <dc:language>en-US</dc:language>
  <cp:lastModifiedBy/>
  <dcterms:modified xsi:type="dcterms:W3CDTF">2026-09-10T12:24:01Z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