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Plantilla" sheetId="1" state="visible" r:id="rId3"/>
    <sheet name="Ejemplo" sheetId="2" state="visible" r:id="rId4"/>
    <sheet name="Cómo se usa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<sst xmlns="http://schemas.openxmlformats.org/spreadsheetml/2006/main" count="177" uniqueCount="96">
  <si>
    <t xml:space="preserve">Diagnóstico de descuentos de valor</t>
  </si>
  <si>
    <t xml:space="preserve">Mides tu concentración de clientes, tu dependencia y la fiabilidad de tu información, y la hoja traduce cada una a décimas de múltiplo y a euros de valor con la cascada del capítulo.</t>
  </si>
  <si>
    <t xml:space="preserve">   Escribes tú en las celdas azules.   ·   Lo gris lo calcula la hoja sola.   ·   Capítulo 41 · plantilla 41.1 de 44   ·   El detalle, en la hoja «Cómo se usa».</t>
  </si>
  <si>
    <t xml:space="preserve">De dónde partes   ·   la escala de tu múltiplo</t>
  </si>
  <si>
    <t xml:space="preserve">Tu dato</t>
  </si>
  <si>
    <t xml:space="preserve">Décimas</t>
  </si>
  <si>
    <t xml:space="preserve">En euros</t>
  </si>
  <si>
    <t xml:space="preserve">EBITDA normalizado del año</t>
  </si>
  <si>
    <t xml:space="preserve">Deuda financiera neta   ·   la que se resta al final</t>
  </si>
  <si>
    <t xml:space="preserve">Múltiplo de una empresa ordenada de tu tamaño</t>
  </si>
  <si>
    <t xml:space="preserve">Lo que vale una décima de múltiplo</t>
  </si>
  <si>
    <t xml:space="preserve">Lo que valdría para ti si no te descontaran nada</t>
  </si>
  <si>
    <t xml:space="preserve">UNO · CONCENTRACIÓN DE CLIENTES</t>
  </si>
  <si>
    <t xml:space="preserve">Cuánto de lo que facturas depende de una sola firma</t>
  </si>
  <si>
    <t xml:space="preserve">Euros</t>
  </si>
  <si>
    <t xml:space="preserve">Sobre ventas</t>
  </si>
  <si>
    <t xml:space="preserve">Lo que cuesta</t>
  </si>
  <si>
    <t xml:space="preserve">Ventas del año</t>
  </si>
  <si>
    <t xml:space="preserve">Tu mayor cliente</t>
  </si>
  <si>
    <t xml:space="preserve">Los tres mayores, sumados</t>
  </si>
  <si>
    <t xml:space="preserve">Margen bruto que deja ese mayor cliente</t>
  </si>
  <si>
    <t xml:space="preserve">EBITDA que te quedaría si mañana se fuera ese cliente</t>
  </si>
  <si>
    <t xml:space="preserve">El tramo en el que te mira quien compra</t>
  </si>
  <si>
    <t xml:space="preserve">Descuento por concentración</t>
  </si>
  <si>
    <t xml:space="preserve">DOS · DEPENDENCIA DEL DUEÑO</t>
  </si>
  <si>
    <t xml:space="preserve">Cuánto de la empresa se va contigo el día que te vas</t>
  </si>
  <si>
    <t xml:space="preserve">Descuento</t>
  </si>
  <si>
    <t xml:space="preserve">De las seis preguntas del comprador, cuántas contestas mal   ·   salen de la plantilla 42</t>
  </si>
  <si>
    <t xml:space="preserve">Días seguidos que puedes estar fuera sin que nadie te llame</t>
  </si>
  <si>
    <t xml:space="preserve">El grado que te pone quien mira la empresa</t>
  </si>
  <si>
    <t xml:space="preserve">Descuento por dependencia</t>
  </si>
  <si>
    <t xml:space="preserve">TRES · INFORMACIÓN NO FIABLE</t>
  </si>
  <si>
    <t xml:space="preserve">Si puedes contestar en dos días a una pregunta incómoda</t>
  </si>
  <si>
    <t xml:space="preserve">Días que tardas en tener cerrado el mes</t>
  </si>
  <si>
    <t xml:space="preserve">Tus cierres mensuales cuadran con el cierre anual</t>
  </si>
  <si>
    <t xml:space="preserve">Comparas cada mes el presupuesto contra el real</t>
  </si>
  <si>
    <t xml:space="preserve">Tienes el cuadro de mando con su histórico</t>
  </si>
  <si>
    <t xml:space="preserve">Evidencias que hoy no puedes enseñar</t>
  </si>
  <si>
    <t xml:space="preserve">Descuento por información</t>
  </si>
  <si>
    <t xml:space="preserve">LA CASCADA: DÓNDE SE QUEDA TU MÚLTIPLO</t>
  </si>
  <si>
    <t xml:space="preserve">Paso a paso, sin tocar un euro del EBITDA</t>
  </si>
  <si>
    <t xml:space="preserve">Múltiplo</t>
  </si>
  <si>
    <t xml:space="preserve">Efecto</t>
  </si>
  <si>
    <t xml:space="preserve">Lo que queda</t>
  </si>
  <si>
    <t xml:space="preserve">Empresa ordenada de tu tamaño</t>
  </si>
  <si>
    <t xml:space="preserve">Menos la concentración de clientes</t>
  </si>
  <si>
    <t xml:space="preserve">Menos la dependencia del dueño</t>
  </si>
  <si>
    <t xml:space="preserve">Menos la información no fiable</t>
  </si>
  <si>
    <t xml:space="preserve">TU MÚLTIPLO REAL HOY   ·   y lo que vale tu empresa</t>
  </si>
  <si>
    <t xml:space="preserve">POR DÓNDE SE EMPIEZA</t>
  </si>
  <si>
    <t xml:space="preserve">El orden lo decide lo que tarda, no lo que abulta</t>
  </si>
  <si>
    <t xml:space="preserve">Cuánto tarda</t>
  </si>
  <si>
    <t xml:space="preserve">Orden</t>
  </si>
  <si>
    <t xml:space="preserve">Información no fiable   ·   cierre mensual y presupuesto</t>
  </si>
  <si>
    <t xml:space="preserve">Dos trimestres</t>
  </si>
  <si>
    <t xml:space="preserve">Primero</t>
  </si>
  <si>
    <t xml:space="preserve">Dependencia del dueño   ·   criterios escritos y límites</t>
  </si>
  <si>
    <t xml:space="preserve">De año y medio a dos años</t>
  </si>
  <si>
    <t xml:space="preserve">Segundo</t>
  </si>
  <si>
    <t xml:space="preserve">Concentración   ·   creciendo por debajo, sin echar a nadie</t>
  </si>
  <si>
    <t xml:space="preserve">De dos a tres años</t>
  </si>
  <si>
    <t xml:space="preserve">Tercero</t>
  </si>
  <si>
    <t xml:space="preserve">Los tres juntos   ·   lo que tienes guardado en el cajón</t>
  </si>
  <si>
    <t xml:space="preserve">CADA DÉCIMA VALE</t>
  </si>
  <si>
    <t xml:space="preserve">DESCUENTO TOTAL</t>
  </si>
  <si>
    <t xml:space="preserve">VALOR QUE TE DEJAS</t>
  </si>
  <si>
    <t xml:space="preserve">TU VALOR HOY</t>
  </si>
  <si>
    <t xml:space="preserve">   EJEMPLO RESUELTO   ·   Los números son los del libro. Para trabajar con los tuyos, usa la hoja «Plantilla».</t>
  </si>
  <si>
    <t xml:space="preserve">No</t>
  </si>
  <si>
    <t xml:space="preserve">Capítulo 41 · plantilla 41.1 de 44 · «Facturas mucho y no ganas dinero»</t>
  </si>
  <si>
    <t xml:space="preserve">PARA QUÉ SIRVE</t>
  </si>
  <si>
    <t xml:space="preserve">Para ponerle número a tres cosas que no bajan lo que ganas, sino lo que alguien cree que vas a seguir ganando: tener demasiada facturación en un cliente, que todo pase por ti, y no poder enseñar información fiable. No se descuentan del beneficio: se descuentan del múltiplo, y el múltiplo afecta a todos los años futuros a la vez. Por eso una empresa que gana exactamente lo mismo al principio y al final de esta hoja vale un 30 % menos.</t>
  </si>
  <si>
    <t xml:space="preserve">QUÉ NECESITAS TENER A MANO</t>
  </si>
  <si>
    <t xml:space="preserve">Tu EBITDA normalizado del año y tu deuda financiera neta: los dos salen de la plantilla de valoración y del balance en cuatro bloques.</t>
  </si>
  <si>
    <t xml:space="preserve">La facturación de tu mayor cliente y la de los tres mayores juntos. Pídeselo a tu asesoría con los tres últimos ejercicios, ordenado de mayor a menor.</t>
  </si>
  <si>
    <t xml:space="preserve">El margen bruto que deja ese mayor cliente. Si no lo tienes por cliente, sirve el de su línea de negocio.</t>
  </si>
  <si>
    <t xml:space="preserve">Las seis preguntas del comprador contestadas: están en la plantilla 42, y aquí sólo tienes que poner cuántas contestas mal.</t>
  </si>
  <si>
    <t xml:space="preserve">Los días que tardas hoy en tener cerrado el mes, contados de verdad, no los que te gustaría tardar.</t>
  </si>
  <si>
    <t xml:space="preserve">CÓMO SE RELLENA</t>
  </si>
  <si>
    <t xml:space="preserve">Pon el EBITDA, la deuda neta y el múltiplo de partida. Si no sabes qué múltiplo poner, usa 5,0 para una empresa ordenada de este tamaño y quédate con el orden de magnitud.</t>
  </si>
  <si>
    <t xml:space="preserve">Rellena los tres bloques de descuento. Los tramos de concentración son criterio de mercado: por debajo del 10 % ni se menciona, del 10 al 20 % te piden el histórico, del 20 al 35 % hay descuento y por encima del 35 % el descuento es grande y además suele aparecer pago aplazado.</t>
  </si>
  <si>
    <t xml:space="preserve">Mira la cascada. Cada barra es lo que queda después del descuento anterior, y ninguna de ellas ha tocado el EBITDA.</t>
  </si>
  <si>
    <t xml:space="preserve">Vete al último bloque y ordena el trabajo por la columna del tiempo, no por la del dinero. La información se arregla en dos trimestres y además hace falta para medir las otras dos.</t>
  </si>
  <si>
    <t xml:space="preserve">Guarda la hoja y repítela dentro de un año con las mismas casillas. Lo que importa es la dirección.</t>
  </si>
  <si>
    <t xml:space="preserve">QUÉ TE ESTÁ DICIENDO</t>
  </si>
  <si>
    <t xml:space="preserve">Lo que vale una décima de múltiplo. Con 200.000 € de EBITDA son 20.000 €, y medio punto son 100.000 €. Compáralo con lo que te costaría ganar esos 100.000 € vendiendo más: harían falta 20.000 € de EBITDA recurrente, que con un 45 % de margen son más de 44.000 € de facturación nueva todos los años.</t>
  </si>
  <si>
    <t xml:space="preserve">El EBITDA que te queda si mañana se va tu mayor cliente. Esa es exactamente la cuenta que hace quien te mira, y la hace suponiendo que la estructura no se recorta de un día para otro, porque no se recorta.</t>
  </si>
  <si>
    <t xml:space="preserve">El descuento por dependencia. Es el mayor de los tres casi siempre, y es el único que no se arregla con papeles: se arregla cambiando cómo funciona la empresa por dentro.</t>
  </si>
  <si>
    <t xml:space="preserve">El valor que te estás dejando, abajo del todo. Está guardado en un cajón y no hace falta facturar un euro más para sacarlo.</t>
  </si>
  <si>
    <t xml:space="preserve">La última columna del bloque de orden: qué porcentaje de tu valor se lo llevan los tres descuentos juntos. Por encima del 25 % tienes un problema de valor, no de resultados.</t>
  </si>
  <si>
    <t xml:space="preserve">OJO CON ESTO</t>
  </si>
  <si>
    <t xml:space="preserve">Estas tres cosas no se arreglan en la revisión previa a la venta, y esa es la trampa. Cuando hay alguien sentado enfrente ya no se compran explicaciones: se compran evidencias, y las evidencias son doce cierres mensuales seguidos, un contrato firmado con fecha y un acta de comité que existe. Todo eso tarda entre dos trimestres y tres años en acumularse. Si rellenas esta hoja el año en que quieres vender, ya sólo sirve para saber cuánto vas a perder; rellénala dos años antes y sirve para no perderlo.</t>
  </si>
  <si>
    <t xml:space="preserve">LOS COLORES</t>
  </si>
  <si>
    <t xml:space="preserve">   Azul claro con borde a la izquierda: aquí escribes tú.</t>
  </si>
  <si>
    <t xml:space="preserve">   Gris: lo calcula la hoja sola. No lo toques.</t>
  </si>
  <si>
    <t xml:space="preserve">   Verde, ámbar o rojo: la hoja te está avisando de algo.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</si>
</sst>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#,##0&quot; €&quot;;[RED]\-#,##0&quot; €&quot;"/>
    <numFmt numFmtId="166" formatCode="0.0&quot; x&quot;"/>
    <numFmt numFmtId="167" formatCode="0.0\ %;[RED]\-0.0\ %"/>
    <numFmt numFmtId="168" formatCode="@"/>
    <numFmt numFmtId="169" formatCode="#,##0"/>
    <numFmt numFmtId="170" formatCode="0&quot; días&quot;;[RED]\-0&quot; días&quot;"/>
  </numFmts>
  <fonts count="2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2284F"/>
      <name val="Calibri"/>
      <family val="0"/>
      <charset val="1"/>
    </font>
    <font>
      <sz val="10.5"/>
      <color rgb="FF4C5462"/>
      <name val="Calibri"/>
      <family val="0"/>
      <charset val="1"/>
    </font>
    <font>
      <sz val="9.5"/>
      <color rgb="FF12284F"/>
      <name val="Calibri"/>
      <family val="0"/>
      <charset val="1"/>
    </font>
    <font>
      <b val="true"/>
      <sz val="10"/>
      <color rgb="FFFFFFFF"/>
      <name val="Calibri"/>
      <family val="0"/>
      <charset val="1"/>
    </font>
    <font>
      <sz val="10.5"/>
      <color rgb="FF12161D"/>
      <name val="Calibri"/>
      <family val="0"/>
      <charset val="1"/>
    </font>
    <font>
      <sz val="11"/>
      <color rgb="FF12284F"/>
      <name val="Calibri"/>
      <family val="0"/>
      <charset val="1"/>
    </font>
    <font>
      <sz val="11"/>
      <color rgb="FF4C5462"/>
      <name val="Calibri"/>
      <family val="0"/>
      <charset val="1"/>
    </font>
    <font>
      <b val="true"/>
      <sz val="11"/>
      <color rgb="FF12284F"/>
      <name val="Calibri"/>
      <family val="0"/>
      <charset val="1"/>
    </font>
    <font>
      <b val="true"/>
      <sz val="9.5"/>
      <color rgb="FF1F4FD8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b val="true"/>
      <sz val="12"/>
      <color rgb="FFFFFFFF"/>
      <name val="Calibri"/>
      <family val="0"/>
      <charset val="1"/>
    </font>
    <font>
      <b val="true"/>
      <sz val="9"/>
      <color rgb="FF78808F"/>
      <name val="Calibri"/>
      <family val="0"/>
      <charset val="1"/>
    </font>
    <font>
      <b val="true"/>
      <sz val="15"/>
      <color rgb="FF12284F"/>
      <name val="Calibri"/>
      <family val="0"/>
      <charset val="1"/>
    </font>
    <font>
      <b val="true"/>
      <sz val="15"/>
      <color rgb="FFC0392B"/>
      <name val="Calibri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9.5"/>
      <color rgb="FFFFFFFF"/>
      <name val="Calibri"/>
      <family val="0"/>
      <charset val="1"/>
    </font>
    <font>
      <sz val="10"/>
      <color rgb="FF78808F"/>
      <name val="Calibri"/>
      <family val="0"/>
      <charset val="1"/>
    </font>
    <font>
      <b val="true"/>
      <sz val="9.5"/>
      <color rgb="FFC0392B"/>
      <name val="Calibri"/>
      <family val="0"/>
      <charset val="1"/>
    </font>
    <font>
      <sz val="10.5"/>
      <color rgb="FFC0392B"/>
      <name val="Calibri"/>
      <family val="0"/>
      <charset val="1"/>
    </font>
    <font>
      <sz val="10"/>
      <color rgb="FF12284F"/>
      <name val="Calibri"/>
      <family val="0"/>
      <charset val="1"/>
    </font>
    <font>
      <sz val="10"/>
      <color rgb="FF4C5462"/>
      <name val="Calibri"/>
      <family val="0"/>
      <charset val="1"/>
    </font>
    <font>
      <sz val="10"/>
      <color rgb="FF1B6349"/>
      <name val="Calibri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E8F0FE"/>
        <bgColor rgb="FFE9ECF1"/>
      </patternFill>
    </fill>
    <fill>
      <patternFill patternType="solid">
        <fgColor rgb="FF12284F"/>
        <bgColor rgb="FF07142B"/>
      </patternFill>
    </fill>
    <fill>
      <patternFill patternType="solid">
        <fgColor rgb="FFF1F3F6"/>
        <bgColor rgb="FFE8F0FE"/>
      </patternFill>
    </fill>
    <fill>
      <patternFill patternType="solid">
        <fgColor rgb="FF1B6349"/>
        <bgColor rgb="FF4C5462"/>
      </patternFill>
    </fill>
    <fill>
      <patternFill patternType="solid">
        <fgColor rgb="FFFCE9E6"/>
        <bgColor rgb="FFF1F3F6"/>
      </patternFill>
    </fill>
    <fill>
      <patternFill patternType="solid">
        <fgColor rgb="FFE6F4EE"/>
        <bgColor rgb="FFE8F0FE"/>
      </patternFill>
    </fill>
  </fills>
  <borders count="9">
    <border diagonalUp="false" diagonalDown="false">
      <left/>
      <right/>
      <top/>
      <bottom/>
      <diagonal/>
    </border>
    <border diagonalUp="false" diagonalDown="false">
      <left style="thin">
        <color rgb="FF6C8FD8"/>
      </left>
      <right/>
      <top style="thin">
        <color rgb="FF6C8FD8"/>
      </top>
      <bottom style="thin">
        <color rgb="FF6C8FD8"/>
      </bottom>
      <diagonal/>
    </border>
    <border diagonalUp="false" diagonalDown="false">
      <left/>
      <right/>
      <top/>
      <bottom style="thin">
        <color rgb="FF07142B"/>
      </bottom>
      <diagonal/>
    </border>
    <border diagonalUp="false" diagonalDown="false">
      <left/>
      <right/>
      <top/>
      <bottom style="thin">
        <color rgb="FFE9ECF1"/>
      </bottom>
      <diagonal/>
    </border>
    <border diagonalUp="false" diagonalDown="false">
      <left style="medium">
        <color rgb="FF6C8FD8"/>
      </left>
      <right style="thin">
        <color rgb="FFE9ECF1"/>
      </right>
      <top style="thin">
        <color rgb="FFE9ECF1"/>
      </top>
      <bottom style="thin">
        <color rgb="FFE9ECF1"/>
      </bottom>
      <diagonal/>
    </border>
    <border diagonalUp="false" diagonalDown="false">
      <left style="thin">
        <color rgb="FFE9ECF1"/>
      </left>
      <right style="thin">
        <color rgb="FFE9ECF1"/>
      </right>
      <top style="thin">
        <color rgb="FFE9ECF1"/>
      </top>
      <bottom style="thin">
        <color rgb="FFE9ECF1"/>
      </bottom>
      <diagonal/>
    </border>
    <border diagonalUp="false" diagonalDown="false">
      <left/>
      <right/>
      <top/>
      <bottom style="thin">
        <color rgb="FFD8DCE4"/>
      </bottom>
      <diagonal/>
    </border>
    <border diagonalUp="false" diagonalDown="false">
      <left style="thin">
        <color rgb="FFD8DCE4"/>
      </left>
      <right style="thin">
        <color rgb="FFD8DCE4"/>
      </right>
      <top style="thin">
        <color rgb="FFD8DCE4"/>
      </top>
      <bottom/>
      <diagonal/>
    </border>
    <border diagonalUp="false" diagonalDown="false">
      <left style="thin">
        <color rgb="FFD8DCE4"/>
      </left>
      <right style="thin">
        <color rgb="FFD8DCE4"/>
      </right>
      <top/>
      <bottom style="thin">
        <color rgb="FFD8DCE4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3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5" fontId="9" fillId="2" borderId="4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4" fontId="8" fillId="0" borderId="3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6" fontId="9" fillId="2" borderId="4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6" fontId="10" fillId="4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0" fillId="4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1" fillId="0" borderId="6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1" fillId="4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1" fillId="4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7" fontId="10" fillId="4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10" fillId="4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9" fontId="9" fillId="2" borderId="4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70" fontId="9" fillId="2" borderId="4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8" fontId="9" fillId="2" borderId="4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9" fontId="10" fillId="4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3" fillId="3" borderId="2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6" fontId="14" fillId="3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4" fillId="3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1" fillId="0" borderId="6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11" fillId="4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5" fillId="4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6" fillId="4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7" fillId="4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7" fillId="4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5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1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22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23" fillId="6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24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5" fillId="4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6" fillId="7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7142B"/>
      <rgbColor rgb="FF808000"/>
      <rgbColor rgb="FF800080"/>
      <rgbColor rgb="FF1B6349"/>
      <rgbColor rgb="FFD9D9D9"/>
      <rgbColor rgb="FF78808F"/>
      <rgbColor rgb="FF6C8FD8"/>
      <rgbColor rgb="FF993366"/>
      <rgbColor rgb="FFF1F3F6"/>
      <rgbColor rgb="FFE6F4EE"/>
      <rgbColor rgb="FF660066"/>
      <rgbColor rgb="FFFF8080"/>
      <rgbColor rgb="FF0066CC"/>
      <rgbColor rgb="FFD8DCE4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8F0FE"/>
      <rgbColor rgb="FFE9ECF1"/>
      <rgbColor rgb="FFFCE9E6"/>
      <rgbColor rgb="FF99CCFF"/>
      <rgbColor rgb="FFFF99CC"/>
      <rgbColor rgb="FFCC99FF"/>
      <rgbColor rgb="FFFFCC99"/>
      <rgbColor rgb="FF1F4FD8"/>
      <rgbColor rgb="FF33CCCC"/>
      <rgbColor rgb="FF99CC00"/>
      <rgbColor rgb="FFFFCC00"/>
      <rgbColor rgb="FFFF9900"/>
      <rgbColor rgb="FFFF6600"/>
      <rgbColor rgb="FF4C5462"/>
      <rgbColor rgb="FF878787"/>
      <rgbColor rgb="FF12284F"/>
      <rgbColor rgb="FF4F81BD"/>
      <rgbColor rgb="FF12161D"/>
      <rgbColor rgb="FF333300"/>
      <rgbColor rgb="FFC0392B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La cascada: lo que queda después de cada descuento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Plantilla!E41</c:f>
              <c:strCache>
                <c:ptCount val="1"/>
                <c:pt idx="0">
                  <c:v>Lo que queda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Plantilla!$B$42:$B$45</c:f>
              <c:strCache>
                <c:ptCount val="4"/>
                <c:pt idx="0">
                  <c:v>Empresa ordenada de tu tamaño</c:v>
                </c:pt>
                <c:pt idx="1">
                  <c:v>Menos la concentración de clientes</c:v>
                </c:pt>
                <c:pt idx="2">
                  <c:v>Menos la dependencia del dueño</c:v>
                </c:pt>
                <c:pt idx="3">
                  <c:v>Menos la información no fiable</c:v>
                </c:pt>
              </c:strCache>
            </c:strRef>
          </c:cat>
          <c:val>
            <c:numRef>
              <c:f>Plantilla!$E$42:$E$45</c:f>
              <c:numCache>
                <c:formatCode>General</c:formatCode>
                <c:ptCount val="4"/>
              </c:numCache>
            </c:numRef>
          </c:val>
        </c:ser>
        <c:gapWidth val="150"/>
        <c:overlap val="0"/>
        <c:axId val="40511328"/>
        <c:axId val="66356861"/>
      </c:barChart>
      <c:catAx>
        <c:axId val="4051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6356861"/>
        <c:crosses val="autoZero"/>
        <c:auto val="1"/>
        <c:lblAlgn val="ctr"/>
        <c:lblOffset val="100"/>
        <c:noMultiLvlLbl val="0"/>
      </c:catAx>
      <c:valAx>
        <c:axId val="66356861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0511328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La cascada: lo que queda después de cada descuento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Ejemplo!E41</c:f>
              <c:strCache>
                <c:ptCount val="1"/>
                <c:pt idx="0">
                  <c:v>Lo que queda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Ejemplo!$B$42:$B$45</c:f>
              <c:strCache>
                <c:ptCount val="4"/>
                <c:pt idx="0">
                  <c:v>Empresa ordenada de tu tamaño</c:v>
                </c:pt>
                <c:pt idx="1">
                  <c:v>Menos la concentración de clientes</c:v>
                </c:pt>
                <c:pt idx="2">
                  <c:v>Menos la dependencia del dueño</c:v>
                </c:pt>
                <c:pt idx="3">
                  <c:v>Menos la información no fiable</c:v>
                </c:pt>
              </c:strCache>
            </c:strRef>
          </c:cat>
          <c:val>
            <c:numRef>
              <c:f>Ejemplo!$E$42:$E$45</c:f>
              <c:numCache>
                <c:formatCode>#,##0" €";[RED]\-#,##0" €"</c:formatCode>
                <c:ptCount val="4"/>
                <c:pt idx="0">
                  <c:v>826000</c:v>
                </c:pt>
                <c:pt idx="1">
                  <c:v>746000</c:v>
                </c:pt>
                <c:pt idx="2">
                  <c:v>626000</c:v>
                </c:pt>
                <c:pt idx="3">
                  <c:v>566000</c:v>
                </c:pt>
              </c:numCache>
            </c:numRef>
          </c:val>
        </c:ser>
        <c:gapWidth val="150"/>
        <c:overlap val="0"/>
        <c:axId val="74511427"/>
        <c:axId val="37339276"/>
      </c:barChart>
      <c:catAx>
        <c:axId val="745114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7339276"/>
        <c:crosses val="autoZero"/>
        <c:auto val="1"/>
        <c:lblAlgn val="ctr"/>
        <c:lblOffset val="100"/>
        <c:noMultiLvlLbl val="0"/>
      </c:catAx>
      <c:valAx>
        <c:axId val="37339276"/>
        <c:scaling>
          <c:orientation val="minMax"/>
        </c:scaling>
        <c:delete val="0"/>
        <c:axPos val="l"/>
        <c:numFmt formatCode="#,##0&quot; €&quot;;[RED]\-#,##0&quot; €&quot;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4511427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57</xdr:row>
      <xdr:rowOff>0</xdr:rowOff>
    </xdr:from>
    <xdr:to>
      <xdr:col>6</xdr:col>
      <xdr:colOff>173880</xdr:colOff>
      <xdr:row>72</xdr:row>
      <xdr:rowOff>21960</xdr:rowOff>
    </xdr:to>
    <xdr:graphicFrame>
      <xdr:nvGraphicFramePr>
        <xdr:cNvPr id="0" name="Chart 1"/>
        <xdr:cNvGraphicFramePr/>
      </xdr:nvGraphicFramePr>
      <xdr:xfrm>
        <a:off x="154800" y="16773480"/>
        <a:ext cx="719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57</xdr:row>
      <xdr:rowOff>0</xdr:rowOff>
    </xdr:from>
    <xdr:to>
      <xdr:col>6</xdr:col>
      <xdr:colOff>173880</xdr:colOff>
      <xdr:row>72</xdr:row>
      <xdr:rowOff>21960</xdr:rowOff>
    </xdr:to>
    <xdr:graphicFrame>
      <xdr:nvGraphicFramePr>
        <xdr:cNvPr id="1" name="Chart 1"/>
        <xdr:cNvGraphicFramePr/>
      </xdr:nvGraphicFramePr>
      <xdr:xfrm>
        <a:off x="154800" y="16773480"/>
        <a:ext cx="719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E5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B2" activeCellId="0" sqref="B2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2"/>
    <col collapsed="false" customWidth="true" hidden="false" outlineLevel="0" max="2" min="2" style="0" width="44"/>
    <col collapsed="false" customWidth="true" hidden="false" outlineLevel="0" max="3" min="3" style="0" width="16"/>
    <col collapsed="false" customWidth="true" hidden="false" outlineLevel="0" max="4" min="4" style="0" width="15"/>
    <col collapsed="false" customWidth="true" hidden="false" outlineLevel="0" max="5" min="5" style="0" width="16"/>
  </cols>
  <sheetData>
    <row r="1" customFormat="false" ht="7.5" hidden="false" customHeight="true" outlineLevel="0" collapsed="false"/>
    <row r="2" customFormat="false" ht="25.5" hidden="false" customHeight="true" outlineLevel="0" collapsed="false">
      <c r="B2" s="1" t="s">
        <v>0</v>
      </c>
    </row>
    <row r="3" customFormat="false" ht="16.5" hidden="false" customHeight="true" outlineLevel="0" collapsed="false">
      <c r="B3" s="2" t="s">
        <v>1</v>
      </c>
    </row>
    <row r="4" customFormat="false" ht="19.5" hidden="false" customHeight="true" outlineLevel="0" collapsed="false">
      <c r="B4" s="3" t="s">
        <v>2</v>
      </c>
      <c r="C4" s="3"/>
      <c r="D4" s="3"/>
      <c r="E4" s="3"/>
    </row>
    <row r="5" customFormat="false" ht="9.75" hidden="false" customHeight="true" outlineLevel="0" collapsed="false"/>
    <row r="7" customFormat="false" ht="30" hidden="false" customHeight="true" outlineLevel="0" collapsed="false">
      <c r="B7" s="4" t="s">
        <v>3</v>
      </c>
      <c r="C7" s="5" t="s">
        <v>4</v>
      </c>
      <c r="D7" s="5" t="s">
        <v>5</v>
      </c>
      <c r="E7" s="5" t="s">
        <v>6</v>
      </c>
    </row>
    <row r="8" customFormat="false" ht="18.75" hidden="false" customHeight="true" outlineLevel="0" collapsed="false">
      <c r="B8" s="6" t="s">
        <v>7</v>
      </c>
      <c r="C8" s="7"/>
    </row>
    <row r="9" customFormat="false" ht="34.5" hidden="false" customHeight="true" outlineLevel="0" collapsed="false">
      <c r="B9" s="8" t="s">
        <v>8</v>
      </c>
      <c r="C9" s="7"/>
    </row>
    <row r="10" customFormat="false" ht="34.5" hidden="false" customHeight="true" outlineLevel="0" collapsed="false">
      <c r="B10" s="8" t="s">
        <v>9</v>
      </c>
      <c r="C10" s="9"/>
    </row>
    <row r="11" customFormat="false" ht="18.75" hidden="false" customHeight="true" outlineLevel="0" collapsed="false">
      <c r="B11" s="6" t="s">
        <v>10</v>
      </c>
      <c r="D11" s="10" t="str">
        <f aca="false">IF(C8="","",0.1)</f>
        <v/>
      </c>
      <c r="E11" s="11" t="str">
        <f aca="false">IF(C8="","",C8/10)</f>
        <v/>
      </c>
    </row>
    <row r="12" customFormat="false" ht="19.5" hidden="false" customHeight="true" outlineLevel="0" collapsed="false">
      <c r="B12" s="12" t="s">
        <v>11</v>
      </c>
      <c r="D12" s="13" t="str">
        <f aca="false">IF(C10="","",C10)</f>
        <v/>
      </c>
      <c r="E12" s="14" t="str">
        <f aca="false">IF(OR(C8="",C10=""),"",C8*C10-N(C9))</f>
        <v/>
      </c>
    </row>
    <row r="14" customFormat="false" ht="24" hidden="false" customHeight="true" outlineLevel="0" collapsed="false">
      <c r="B14" s="15" t="s">
        <v>12</v>
      </c>
    </row>
    <row r="15" customFormat="false" ht="30" hidden="false" customHeight="true" outlineLevel="0" collapsed="false">
      <c r="B15" s="4" t="s">
        <v>13</v>
      </c>
      <c r="C15" s="5" t="s">
        <v>14</v>
      </c>
      <c r="D15" s="5" t="s">
        <v>15</v>
      </c>
      <c r="E15" s="5" t="s">
        <v>16</v>
      </c>
    </row>
    <row r="16" customFormat="false" ht="18.75" hidden="false" customHeight="true" outlineLevel="0" collapsed="false">
      <c r="B16" s="6" t="s">
        <v>17</v>
      </c>
      <c r="C16" s="7"/>
    </row>
    <row r="17" customFormat="false" ht="18.75" hidden="false" customHeight="true" outlineLevel="0" collapsed="false">
      <c r="B17" s="6" t="s">
        <v>18</v>
      </c>
      <c r="C17" s="7"/>
      <c r="D17" s="16" t="str">
        <f aca="false">IF(OR(C16="",C16=0,C17=""),"",C17/C16)</f>
        <v/>
      </c>
    </row>
    <row r="18" customFormat="false" ht="18.75" hidden="false" customHeight="true" outlineLevel="0" collapsed="false">
      <c r="B18" s="6" t="s">
        <v>19</v>
      </c>
      <c r="C18" s="7"/>
      <c r="D18" s="16" t="str">
        <f aca="false">IF(OR(C16="",C16=0,C18=""),"",C18/C16)</f>
        <v/>
      </c>
    </row>
    <row r="19" customFormat="false" ht="18.75" hidden="false" customHeight="true" outlineLevel="0" collapsed="false">
      <c r="B19" s="6" t="s">
        <v>20</v>
      </c>
      <c r="C19" s="7"/>
      <c r="D19" s="16" t="str">
        <f aca="false">IF(OR(C17="",C17=0,C19=""),"",C19/C17)</f>
        <v/>
      </c>
    </row>
    <row r="20" customFormat="false" ht="34.5" hidden="false" customHeight="true" outlineLevel="0" collapsed="false">
      <c r="B20" s="8" t="s">
        <v>21</v>
      </c>
      <c r="C20" s="11" t="str">
        <f aca="false">IF(OR(C8="",C19=""),"",C8-C19)</f>
        <v/>
      </c>
      <c r="D20" s="16" t="str">
        <f aca="false">IF(OR(C20="",C8="",C8=0),"",C20/C8-1)</f>
        <v/>
      </c>
    </row>
    <row r="21" customFormat="false" ht="18.75" hidden="false" customHeight="true" outlineLevel="0" collapsed="false">
      <c r="B21" s="6" t="s">
        <v>22</v>
      </c>
      <c r="C21" s="17" t="str">
        <f aca="false">IF(OR(C16="",C16=0,C17=""),"",IF(C17/C16&lt;0.1,"Ni se menciona",IF(C17/C16&lt;0.2,"Te piden histórico",IF(C17/C16&lt;0.35,"Hay descuento","Descuento grande"))))</f>
        <v/>
      </c>
    </row>
    <row r="22" customFormat="false" ht="19.5" hidden="false" customHeight="true" outlineLevel="0" collapsed="false">
      <c r="B22" s="12" t="s">
        <v>23</v>
      </c>
      <c r="D22" s="13" t="str">
        <f aca="false">IF(OR(C16="",C16=0,C17=""),"",-IF(C17/C16&lt;0.1,0,IF(C17/C16&lt;0.2,0.1,IF(C17/C16&lt;0.35,0.4,0.8))))</f>
        <v/>
      </c>
      <c r="E22" s="14" t="str">
        <f aca="false">IF(OR(D22="",C8=""),"",D22*C8)</f>
        <v/>
      </c>
    </row>
    <row r="24" customFormat="false" ht="24" hidden="false" customHeight="true" outlineLevel="0" collapsed="false">
      <c r="B24" s="15" t="s">
        <v>24</v>
      </c>
    </row>
    <row r="25" customFormat="false" ht="30" hidden="false" customHeight="true" outlineLevel="0" collapsed="false">
      <c r="B25" s="4" t="s">
        <v>25</v>
      </c>
      <c r="C25" s="5" t="s">
        <v>4</v>
      </c>
      <c r="D25" s="5" t="s">
        <v>26</v>
      </c>
      <c r="E25" s="5" t="s">
        <v>16</v>
      </c>
    </row>
    <row r="26" customFormat="false" ht="34.5" hidden="false" customHeight="true" outlineLevel="0" collapsed="false">
      <c r="B26" s="8" t="s">
        <v>27</v>
      </c>
      <c r="C26" s="18"/>
    </row>
    <row r="27" customFormat="false" ht="34.5" hidden="false" customHeight="true" outlineLevel="0" collapsed="false">
      <c r="B27" s="8" t="s">
        <v>28</v>
      </c>
      <c r="C27" s="19"/>
    </row>
    <row r="28" customFormat="false" ht="18.75" hidden="false" customHeight="true" outlineLevel="0" collapsed="false">
      <c r="B28" s="6" t="s">
        <v>29</v>
      </c>
      <c r="C28" s="17" t="str">
        <f aca="false">IF(C26="","",IF(C26&lt;=1,"Baja",IF(C26&lt;=4,"Media","Alta")))</f>
        <v/>
      </c>
    </row>
    <row r="29" customFormat="false" ht="19.5" hidden="false" customHeight="true" outlineLevel="0" collapsed="false">
      <c r="B29" s="12" t="s">
        <v>30</v>
      </c>
      <c r="D29" s="13" t="str">
        <f aca="false">IF(C26="","",-C26*0.12)</f>
        <v/>
      </c>
      <c r="E29" s="14" t="str">
        <f aca="false">IF(OR(D29="",C8=""),"",D29*C8)</f>
        <v/>
      </c>
    </row>
    <row r="31" customFormat="false" ht="24" hidden="false" customHeight="true" outlineLevel="0" collapsed="false">
      <c r="B31" s="15" t="s">
        <v>31</v>
      </c>
    </row>
    <row r="32" customFormat="false" ht="30" hidden="false" customHeight="true" outlineLevel="0" collapsed="false">
      <c r="B32" s="4" t="s">
        <v>32</v>
      </c>
      <c r="C32" s="5" t="s">
        <v>4</v>
      </c>
      <c r="D32" s="5" t="s">
        <v>26</v>
      </c>
      <c r="E32" s="5" t="s">
        <v>16</v>
      </c>
    </row>
    <row r="33" customFormat="false" ht="18.75" hidden="false" customHeight="true" outlineLevel="0" collapsed="false">
      <c r="B33" s="6" t="s">
        <v>33</v>
      </c>
      <c r="C33" s="19"/>
    </row>
    <row r="34" customFormat="false" ht="34.5" hidden="false" customHeight="true" outlineLevel="0" collapsed="false">
      <c r="B34" s="8" t="s">
        <v>34</v>
      </c>
      <c r="C34" s="20"/>
    </row>
    <row r="35" customFormat="false" ht="34.5" hidden="false" customHeight="true" outlineLevel="0" collapsed="false">
      <c r="B35" s="8" t="s">
        <v>35</v>
      </c>
      <c r="C35" s="20"/>
    </row>
    <row r="36" customFormat="false" ht="18.75" hidden="false" customHeight="true" outlineLevel="0" collapsed="false">
      <c r="B36" s="6" t="s">
        <v>36</v>
      </c>
      <c r="C36" s="20"/>
    </row>
    <row r="37" customFormat="false" ht="18.75" hidden="false" customHeight="true" outlineLevel="0" collapsed="false">
      <c r="B37" s="6" t="s">
        <v>37</v>
      </c>
      <c r="C37" s="21" t="str">
        <f aca="false">IF(OR(C33="",C34="",C35="",C36=""),"",IF(OR(C33&gt;10,C34="No"),1,0)+IF(C35="No",1,0)+IF(C36="No",1,0))</f>
        <v/>
      </c>
    </row>
    <row r="38" customFormat="false" ht="19.5" hidden="false" customHeight="true" outlineLevel="0" collapsed="false">
      <c r="B38" s="12" t="s">
        <v>38</v>
      </c>
      <c r="D38" s="13" t="str">
        <f aca="false">IF(C37="","",-C37*0.1)</f>
        <v/>
      </c>
      <c r="E38" s="14" t="str">
        <f aca="false">IF(OR(D38="",C8=""),"",D38*C8)</f>
        <v/>
      </c>
    </row>
    <row r="40" customFormat="false" ht="24" hidden="false" customHeight="true" outlineLevel="0" collapsed="false">
      <c r="B40" s="15" t="s">
        <v>39</v>
      </c>
    </row>
    <row r="41" customFormat="false" ht="33.75" hidden="false" customHeight="true" outlineLevel="0" collapsed="false">
      <c r="B41" s="4" t="s">
        <v>40</v>
      </c>
      <c r="C41" s="5" t="s">
        <v>41</v>
      </c>
      <c r="D41" s="5" t="s">
        <v>42</v>
      </c>
      <c r="E41" s="5" t="s">
        <v>43</v>
      </c>
    </row>
    <row r="42" customFormat="false" ht="18.75" hidden="false" customHeight="true" outlineLevel="0" collapsed="false">
      <c r="B42" s="6" t="s">
        <v>44</v>
      </c>
      <c r="C42" s="10" t="str">
        <f aca="false">IF(C10="","",C10)</f>
        <v/>
      </c>
      <c r="E42" s="11" t="str">
        <f aca="false">IF(E12="","",E12)</f>
        <v/>
      </c>
    </row>
    <row r="43" customFormat="false" ht="18.75" hidden="false" customHeight="true" outlineLevel="0" collapsed="false">
      <c r="B43" s="6" t="s">
        <v>45</v>
      </c>
      <c r="C43" s="10" t="str">
        <f aca="false">IF(OR(C42="",D22=""),"",C42+D22)</f>
        <v/>
      </c>
      <c r="D43" s="11" t="str">
        <f aca="false">IF(E22="","",E22)</f>
        <v/>
      </c>
      <c r="E43" s="11" t="str">
        <f aca="false">IF(OR(E42="",D43=""),"",E42+D43)</f>
        <v/>
      </c>
    </row>
    <row r="44" customFormat="false" ht="18.75" hidden="false" customHeight="true" outlineLevel="0" collapsed="false">
      <c r="B44" s="6" t="s">
        <v>46</v>
      </c>
      <c r="C44" s="10" t="str">
        <f aca="false">IF(OR(C43="",D29=""),"",C43+D29)</f>
        <v/>
      </c>
      <c r="D44" s="11" t="str">
        <f aca="false">IF(E29="","",E29)</f>
        <v/>
      </c>
      <c r="E44" s="11" t="str">
        <f aca="false">IF(OR(E43="",D44=""),"",E43+D44)</f>
        <v/>
      </c>
    </row>
    <row r="45" customFormat="false" ht="18.75" hidden="false" customHeight="true" outlineLevel="0" collapsed="false">
      <c r="B45" s="6" t="s">
        <v>47</v>
      </c>
      <c r="C45" s="10" t="str">
        <f aca="false">IF(OR(C44="",D38=""),"",C44+D38)</f>
        <v/>
      </c>
      <c r="D45" s="11" t="str">
        <f aca="false">IF(E38="","",E38)</f>
        <v/>
      </c>
      <c r="E45" s="11" t="str">
        <f aca="false">IF(OR(E44="",D45=""),"",E44+D45)</f>
        <v/>
      </c>
    </row>
    <row r="46" customFormat="false" ht="34.5" hidden="false" customHeight="true" outlineLevel="0" collapsed="false">
      <c r="B46" s="22" t="s">
        <v>48</v>
      </c>
      <c r="C46" s="23" t="str">
        <f aca="false">IF(C45="","",C45)</f>
        <v/>
      </c>
      <c r="D46" s="24" t="str">
        <f aca="false">IF(OR(E45="",E42=""),"",E45-E42)</f>
        <v/>
      </c>
      <c r="E46" s="24" t="str">
        <f aca="false">IF(E45="","",E45)</f>
        <v/>
      </c>
    </row>
    <row r="48" customFormat="false" ht="24" hidden="false" customHeight="true" outlineLevel="0" collapsed="false">
      <c r="B48" s="15" t="s">
        <v>49</v>
      </c>
    </row>
    <row r="49" customFormat="false" ht="30" hidden="false" customHeight="true" outlineLevel="0" collapsed="false">
      <c r="B49" s="4" t="s">
        <v>50</v>
      </c>
      <c r="C49" s="5" t="s">
        <v>16</v>
      </c>
      <c r="D49" s="5" t="s">
        <v>51</v>
      </c>
      <c r="E49" s="5" t="s">
        <v>52</v>
      </c>
    </row>
    <row r="50" customFormat="false" ht="34.5" hidden="false" customHeight="true" outlineLevel="0" collapsed="false">
      <c r="B50" s="8" t="s">
        <v>53</v>
      </c>
      <c r="C50" s="11" t="str">
        <f aca="false">IF(E38="","",-E38)</f>
        <v/>
      </c>
      <c r="D50" s="6" t="s">
        <v>54</v>
      </c>
      <c r="E50" s="6" t="s">
        <v>55</v>
      </c>
    </row>
    <row r="51" customFormat="false" ht="34.5" hidden="false" customHeight="true" outlineLevel="0" collapsed="false">
      <c r="B51" s="8" t="s">
        <v>56</v>
      </c>
      <c r="C51" s="11" t="str">
        <f aca="false">IF(E29="","",-E29)</f>
        <v/>
      </c>
      <c r="D51" s="8" t="s">
        <v>57</v>
      </c>
      <c r="E51" s="6" t="s">
        <v>58</v>
      </c>
    </row>
    <row r="52" customFormat="false" ht="34.5" hidden="false" customHeight="true" outlineLevel="0" collapsed="false">
      <c r="B52" s="8" t="s">
        <v>59</v>
      </c>
      <c r="C52" s="11" t="str">
        <f aca="false">IF(E22="","",-E22)</f>
        <v/>
      </c>
      <c r="D52" s="8" t="s">
        <v>60</v>
      </c>
      <c r="E52" s="6" t="s">
        <v>61</v>
      </c>
    </row>
    <row r="53" customFormat="false" ht="34.5" hidden="false" customHeight="true" outlineLevel="0" collapsed="false">
      <c r="B53" s="25" t="s">
        <v>62</v>
      </c>
      <c r="C53" s="14" t="str">
        <f aca="false">IF(COUNT(C50:C52)=0,"",SUM(C50:C52))</f>
        <v/>
      </c>
      <c r="D53" s="13" t="str">
        <f aca="false">IF(OR(C46="",C42=""),"",C42-C46)</f>
        <v/>
      </c>
      <c r="E53" s="26" t="str">
        <f aca="false">IF(OR(C53="",E42="",E42=0),"",C53/E42)</f>
        <v/>
      </c>
    </row>
    <row r="55" customFormat="false" ht="15" hidden="false" customHeight="true" outlineLevel="0" collapsed="false">
      <c r="B55" s="27" t="s">
        <v>63</v>
      </c>
      <c r="C55" s="27" t="s">
        <v>64</v>
      </c>
      <c r="D55" s="27" t="s">
        <v>65</v>
      </c>
      <c r="E55" s="27" t="s">
        <v>66</v>
      </c>
    </row>
    <row r="56" customFormat="false" ht="30" hidden="false" customHeight="true" outlineLevel="0" collapsed="false">
      <c r="B56" s="28" t="str">
        <f aca="false">IF(E11="","",E11)</f>
        <v/>
      </c>
      <c r="C56" s="29" t="str">
        <f aca="false">IF(D53="","",D53)</f>
        <v/>
      </c>
      <c r="D56" s="30" t="str">
        <f aca="false">IF(C53="","",C53)</f>
        <v/>
      </c>
      <c r="E56" s="28" t="str">
        <f aca="false">IF(E46="","",E46)</f>
        <v/>
      </c>
    </row>
  </sheetData>
  <sheetProtection sheet="true"/>
  <mergeCells count="1">
    <mergeCell ref="B4:E4"/>
  </mergeCells>
  <dataValidations count="3">
    <dataValidation allowBlank="true" error="Elige un valor de la lista." errorStyle="stop" errorTitle="Valor no válido" operator="between" prompt="Sí o No" promptTitle="Qué escribir aquí" showDropDown="false" showErrorMessage="false" showInputMessage="true" sqref="C34" type="list">
      <formula1>"Sí,No"</formula1>
      <formula2>0</formula2>
    </dataValidation>
    <dataValidation allowBlank="true" error="Elige un valor de la lista." errorStyle="stop" errorTitle="Valor no válido" operator="between" prompt="Sí o No" promptTitle="Qué escribir aquí" showDropDown="false" showErrorMessage="false" showInputMessage="true" sqref="C35" type="list">
      <formula1>"Sí,No"</formula1>
      <formula2>0</formula2>
    </dataValidation>
    <dataValidation allowBlank="true" error="Elige un valor de la lista." errorStyle="stop" errorTitle="Valor no válido" operator="between" prompt="Sí o No" promptTitle="Qué escribir aquí" showDropDown="false" showErrorMessage="false" showInputMessage="true" sqref="C36" type="list">
      <formula1>"Sí,No"</formula1>
      <formula2>0</formula2>
    </dataValidation>
  </dataValidations>
  <printOptions headings="false" gridLines="false" gridLinesSet="true" horizontalCentered="tru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E5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B2" activeCellId="0" sqref="B2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2"/>
    <col collapsed="false" customWidth="true" hidden="false" outlineLevel="0" max="2" min="2" style="0" width="44"/>
    <col collapsed="false" customWidth="true" hidden="false" outlineLevel="0" max="3" min="3" style="0" width="16"/>
    <col collapsed="false" customWidth="true" hidden="false" outlineLevel="0" max="4" min="4" style="0" width="15"/>
    <col collapsed="false" customWidth="true" hidden="false" outlineLevel="0" max="5" min="5" style="0" width="16"/>
  </cols>
  <sheetData>
    <row r="1" customFormat="false" ht="7.5" hidden="false" customHeight="true" outlineLevel="0" collapsed="false"/>
    <row r="2" customFormat="false" ht="25.5" hidden="false" customHeight="true" outlineLevel="0" collapsed="false">
      <c r="B2" s="1" t="s">
        <v>0</v>
      </c>
    </row>
    <row r="3" customFormat="false" ht="16.5" hidden="false" customHeight="true" outlineLevel="0" collapsed="false">
      <c r="B3" s="2" t="s">
        <v>1</v>
      </c>
    </row>
    <row r="4" customFormat="false" ht="19.5" hidden="false" customHeight="true" outlineLevel="0" collapsed="false">
      <c r="B4" s="31" t="s">
        <v>67</v>
      </c>
      <c r="C4" s="31"/>
      <c r="D4" s="31"/>
      <c r="E4" s="31"/>
    </row>
    <row r="5" customFormat="false" ht="9.75" hidden="false" customHeight="true" outlineLevel="0" collapsed="false"/>
    <row r="7" customFormat="false" ht="30" hidden="false" customHeight="true" outlineLevel="0" collapsed="false">
      <c r="B7" s="4" t="s">
        <v>3</v>
      </c>
      <c r="C7" s="5" t="s">
        <v>4</v>
      </c>
      <c r="D7" s="5" t="s">
        <v>5</v>
      </c>
      <c r="E7" s="5" t="s">
        <v>6</v>
      </c>
    </row>
    <row r="8" customFormat="false" ht="18.75" hidden="false" customHeight="true" outlineLevel="0" collapsed="false">
      <c r="B8" s="6" t="s">
        <v>7</v>
      </c>
      <c r="C8" s="7" t="n">
        <v>200000</v>
      </c>
    </row>
    <row r="9" customFormat="false" ht="34.5" hidden="false" customHeight="true" outlineLevel="0" collapsed="false">
      <c r="B9" s="8" t="s">
        <v>8</v>
      </c>
      <c r="C9" s="7" t="n">
        <v>174000</v>
      </c>
    </row>
    <row r="10" customFormat="false" ht="34.5" hidden="false" customHeight="true" outlineLevel="0" collapsed="false">
      <c r="B10" s="8" t="s">
        <v>9</v>
      </c>
      <c r="C10" s="9" t="n">
        <v>5</v>
      </c>
    </row>
    <row r="11" customFormat="false" ht="18.75" hidden="false" customHeight="true" outlineLevel="0" collapsed="false">
      <c r="B11" s="6" t="s">
        <v>10</v>
      </c>
      <c r="D11" s="10" t="n">
        <f aca="false">IF(C8="","",0.1)</f>
        <v>0.1</v>
      </c>
      <c r="E11" s="11" t="n">
        <f aca="false">IF(C8="","",C8/10)</f>
        <v>20000</v>
      </c>
    </row>
    <row r="12" customFormat="false" ht="19.5" hidden="false" customHeight="true" outlineLevel="0" collapsed="false">
      <c r="B12" s="12" t="s">
        <v>11</v>
      </c>
      <c r="D12" s="13" t="n">
        <f aca="false">IF(C10="","",C10)</f>
        <v>5</v>
      </c>
      <c r="E12" s="14" t="n">
        <f aca="false">IF(OR(C8="",C10=""),"",C8*C10-N(C9))</f>
        <v>826000</v>
      </c>
    </row>
    <row r="14" customFormat="false" ht="24" hidden="false" customHeight="true" outlineLevel="0" collapsed="false">
      <c r="B14" s="15" t="s">
        <v>12</v>
      </c>
    </row>
    <row r="15" customFormat="false" ht="30" hidden="false" customHeight="true" outlineLevel="0" collapsed="false">
      <c r="B15" s="4" t="s">
        <v>13</v>
      </c>
      <c r="C15" s="5" t="s">
        <v>14</v>
      </c>
      <c r="D15" s="5" t="s">
        <v>15</v>
      </c>
      <c r="E15" s="5" t="s">
        <v>16</v>
      </c>
    </row>
    <row r="16" customFormat="false" ht="18.75" hidden="false" customHeight="true" outlineLevel="0" collapsed="false">
      <c r="B16" s="6" t="s">
        <v>17</v>
      </c>
      <c r="C16" s="7" t="n">
        <v>1680000</v>
      </c>
    </row>
    <row r="17" customFormat="false" ht="18.75" hidden="false" customHeight="true" outlineLevel="0" collapsed="false">
      <c r="B17" s="6" t="s">
        <v>18</v>
      </c>
      <c r="C17" s="7" t="n">
        <v>350000</v>
      </c>
      <c r="D17" s="16" t="n">
        <f aca="false">IF(OR(C16="",C16=0,C17=""),"",C17/C16)</f>
        <v>0.208333333333333</v>
      </c>
    </row>
    <row r="18" customFormat="false" ht="18.75" hidden="false" customHeight="true" outlineLevel="0" collapsed="false">
      <c r="B18" s="6" t="s">
        <v>19</v>
      </c>
      <c r="C18" s="7" t="n">
        <v>775000</v>
      </c>
      <c r="D18" s="16" t="n">
        <f aca="false">IF(OR(C16="",C16=0,C18=""),"",C18/C16)</f>
        <v>0.461309523809524</v>
      </c>
    </row>
    <row r="19" customFormat="false" ht="18.75" hidden="false" customHeight="true" outlineLevel="0" collapsed="false">
      <c r="B19" s="6" t="s">
        <v>20</v>
      </c>
      <c r="C19" s="7" t="n">
        <v>91000</v>
      </c>
      <c r="D19" s="16" t="n">
        <f aca="false">IF(OR(C17="",C17=0,C19=""),"",C19/C17)</f>
        <v>0.26</v>
      </c>
    </row>
    <row r="20" customFormat="false" ht="34.5" hidden="false" customHeight="true" outlineLevel="0" collapsed="false">
      <c r="B20" s="8" t="s">
        <v>21</v>
      </c>
      <c r="C20" s="11" t="n">
        <f aca="false">IF(OR(C8="",C19=""),"",C8-C19)</f>
        <v>109000</v>
      </c>
      <c r="D20" s="16" t="n">
        <f aca="false">IF(OR(C20="",C8="",C8=0),"",C20/C8-1)</f>
        <v>-0.455</v>
      </c>
    </row>
    <row r="21" customFormat="false" ht="18.75" hidden="false" customHeight="true" outlineLevel="0" collapsed="false">
      <c r="B21" s="6" t="s">
        <v>22</v>
      </c>
      <c r="C21" s="17" t="str">
        <f aca="false">IF(OR(C16="",C16=0,C17=""),"",IF(C17/C16&lt;0.1,"Ni se menciona",IF(C17/C16&lt;0.2,"Te piden histórico",IF(C17/C16&lt;0.35,"Hay descuento","Descuento grande"))))</f>
        <v>Hay descuento</v>
      </c>
    </row>
    <row r="22" customFormat="false" ht="19.5" hidden="false" customHeight="true" outlineLevel="0" collapsed="false">
      <c r="B22" s="12" t="s">
        <v>23</v>
      </c>
      <c r="D22" s="13" t="n">
        <f aca="false">IF(OR(C16="",C16=0,C17=""),"",-IF(C17/C16&lt;0.1,0,IF(C17/C16&lt;0.2,0.1,IF(C17/C16&lt;0.35,0.4,0.8))))</f>
        <v>-0.4</v>
      </c>
      <c r="E22" s="14" t="n">
        <f aca="false">IF(OR(D22="",C8=""),"",D22*C8)</f>
        <v>-80000</v>
      </c>
    </row>
    <row r="24" customFormat="false" ht="24" hidden="false" customHeight="true" outlineLevel="0" collapsed="false">
      <c r="B24" s="15" t="s">
        <v>24</v>
      </c>
    </row>
    <row r="25" customFormat="false" ht="30" hidden="false" customHeight="true" outlineLevel="0" collapsed="false">
      <c r="B25" s="4" t="s">
        <v>25</v>
      </c>
      <c r="C25" s="5" t="s">
        <v>4</v>
      </c>
      <c r="D25" s="5" t="s">
        <v>26</v>
      </c>
      <c r="E25" s="5" t="s">
        <v>16</v>
      </c>
    </row>
    <row r="26" customFormat="false" ht="34.5" hidden="false" customHeight="true" outlineLevel="0" collapsed="false">
      <c r="B26" s="8" t="s">
        <v>27</v>
      </c>
      <c r="C26" s="18" t="n">
        <v>5</v>
      </c>
    </row>
    <row r="27" customFormat="false" ht="34.5" hidden="false" customHeight="true" outlineLevel="0" collapsed="false">
      <c r="B27" s="8" t="s">
        <v>28</v>
      </c>
      <c r="C27" s="19" t="n">
        <v>5</v>
      </c>
    </row>
    <row r="28" customFormat="false" ht="18.75" hidden="false" customHeight="true" outlineLevel="0" collapsed="false">
      <c r="B28" s="6" t="s">
        <v>29</v>
      </c>
      <c r="C28" s="17" t="str">
        <f aca="false">IF(C26="","",IF(C26&lt;=1,"Baja",IF(C26&lt;=4,"Media","Alta")))</f>
        <v>Alta</v>
      </c>
    </row>
    <row r="29" customFormat="false" ht="19.5" hidden="false" customHeight="true" outlineLevel="0" collapsed="false">
      <c r="B29" s="12" t="s">
        <v>30</v>
      </c>
      <c r="D29" s="13" t="n">
        <f aca="false">IF(C26="","",-C26*0.12)</f>
        <v>-0.6</v>
      </c>
      <c r="E29" s="14" t="n">
        <f aca="false">IF(OR(D29="",C8=""),"",D29*C8)</f>
        <v>-120000</v>
      </c>
    </row>
    <row r="31" customFormat="false" ht="24" hidden="false" customHeight="true" outlineLevel="0" collapsed="false">
      <c r="B31" s="15" t="s">
        <v>31</v>
      </c>
    </row>
    <row r="32" customFormat="false" ht="30" hidden="false" customHeight="true" outlineLevel="0" collapsed="false">
      <c r="B32" s="4" t="s">
        <v>32</v>
      </c>
      <c r="C32" s="5" t="s">
        <v>4</v>
      </c>
      <c r="D32" s="5" t="s">
        <v>26</v>
      </c>
      <c r="E32" s="5" t="s">
        <v>16</v>
      </c>
    </row>
    <row r="33" customFormat="false" ht="18.75" hidden="false" customHeight="true" outlineLevel="0" collapsed="false">
      <c r="B33" s="6" t="s">
        <v>33</v>
      </c>
      <c r="C33" s="19" t="n">
        <v>90</v>
      </c>
    </row>
    <row r="34" customFormat="false" ht="34.5" hidden="false" customHeight="true" outlineLevel="0" collapsed="false">
      <c r="B34" s="8" t="s">
        <v>34</v>
      </c>
      <c r="C34" s="20" t="s">
        <v>68</v>
      </c>
    </row>
    <row r="35" customFormat="false" ht="34.5" hidden="false" customHeight="true" outlineLevel="0" collapsed="false">
      <c r="B35" s="8" t="s">
        <v>35</v>
      </c>
      <c r="C35" s="20" t="s">
        <v>68</v>
      </c>
    </row>
    <row r="36" customFormat="false" ht="18.75" hidden="false" customHeight="true" outlineLevel="0" collapsed="false">
      <c r="B36" s="6" t="s">
        <v>36</v>
      </c>
      <c r="C36" s="20" t="s">
        <v>68</v>
      </c>
    </row>
    <row r="37" customFormat="false" ht="18.75" hidden="false" customHeight="true" outlineLevel="0" collapsed="false">
      <c r="B37" s="6" t="s">
        <v>37</v>
      </c>
      <c r="C37" s="21" t="n">
        <f aca="false">IF(OR(C33="",C34="",C35="",C36=""),"",IF(OR(C33&gt;10,C34="No"),1,0)+IF(C35="No",1,0)+IF(C36="No",1,0))</f>
        <v>3</v>
      </c>
    </row>
    <row r="38" customFormat="false" ht="19.5" hidden="false" customHeight="true" outlineLevel="0" collapsed="false">
      <c r="B38" s="12" t="s">
        <v>38</v>
      </c>
      <c r="D38" s="13" t="n">
        <f aca="false">IF(C37="","",-C37*0.1)</f>
        <v>-0.3</v>
      </c>
      <c r="E38" s="14" t="n">
        <f aca="false">IF(OR(D38="",C8=""),"",D38*C8)</f>
        <v>-60000</v>
      </c>
    </row>
    <row r="40" customFormat="false" ht="24" hidden="false" customHeight="true" outlineLevel="0" collapsed="false">
      <c r="B40" s="15" t="s">
        <v>39</v>
      </c>
    </row>
    <row r="41" customFormat="false" ht="33.75" hidden="false" customHeight="true" outlineLevel="0" collapsed="false">
      <c r="B41" s="4" t="s">
        <v>40</v>
      </c>
      <c r="C41" s="5" t="s">
        <v>41</v>
      </c>
      <c r="D41" s="5" t="s">
        <v>42</v>
      </c>
      <c r="E41" s="5" t="s">
        <v>43</v>
      </c>
    </row>
    <row r="42" customFormat="false" ht="18.75" hidden="false" customHeight="true" outlineLevel="0" collapsed="false">
      <c r="B42" s="6" t="s">
        <v>44</v>
      </c>
      <c r="C42" s="10" t="n">
        <f aca="false">IF(C10="","",C10)</f>
        <v>5</v>
      </c>
      <c r="E42" s="11" t="n">
        <f aca="false">IF(E12="","",E12)</f>
        <v>826000</v>
      </c>
    </row>
    <row r="43" customFormat="false" ht="18.75" hidden="false" customHeight="true" outlineLevel="0" collapsed="false">
      <c r="B43" s="6" t="s">
        <v>45</v>
      </c>
      <c r="C43" s="10" t="n">
        <f aca="false">IF(OR(C42="",D22=""),"",C42+D22)</f>
        <v>4.6</v>
      </c>
      <c r="D43" s="11" t="n">
        <f aca="false">IF(E22="","",E22)</f>
        <v>-80000</v>
      </c>
      <c r="E43" s="11" t="n">
        <f aca="false">IF(OR(E42="",D43=""),"",E42+D43)</f>
        <v>746000</v>
      </c>
    </row>
    <row r="44" customFormat="false" ht="18.75" hidden="false" customHeight="true" outlineLevel="0" collapsed="false">
      <c r="B44" s="6" t="s">
        <v>46</v>
      </c>
      <c r="C44" s="10" t="n">
        <f aca="false">IF(OR(C43="",D29=""),"",C43+D29)</f>
        <v>4</v>
      </c>
      <c r="D44" s="11" t="n">
        <f aca="false">IF(E29="","",E29)</f>
        <v>-120000</v>
      </c>
      <c r="E44" s="11" t="n">
        <f aca="false">IF(OR(E43="",D44=""),"",E43+D44)</f>
        <v>626000</v>
      </c>
    </row>
    <row r="45" customFormat="false" ht="18.75" hidden="false" customHeight="true" outlineLevel="0" collapsed="false">
      <c r="B45" s="6" t="s">
        <v>47</v>
      </c>
      <c r="C45" s="10" t="n">
        <f aca="false">IF(OR(C44="",D38=""),"",C44+D38)</f>
        <v>3.7</v>
      </c>
      <c r="D45" s="11" t="n">
        <f aca="false">IF(E38="","",E38)</f>
        <v>-60000</v>
      </c>
      <c r="E45" s="11" t="n">
        <f aca="false">IF(OR(E44="",D45=""),"",E44+D45)</f>
        <v>566000</v>
      </c>
    </row>
    <row r="46" customFormat="false" ht="34.5" hidden="false" customHeight="true" outlineLevel="0" collapsed="false">
      <c r="B46" s="22" t="s">
        <v>48</v>
      </c>
      <c r="C46" s="23" t="n">
        <f aca="false">IF(C45="","",C45)</f>
        <v>3.7</v>
      </c>
      <c r="D46" s="24" t="n">
        <f aca="false">IF(OR(E45="",E42=""),"",E45-E42)</f>
        <v>-260000</v>
      </c>
      <c r="E46" s="24" t="n">
        <f aca="false">IF(E45="","",E45)</f>
        <v>566000</v>
      </c>
    </row>
    <row r="48" customFormat="false" ht="24" hidden="false" customHeight="true" outlineLevel="0" collapsed="false">
      <c r="B48" s="15" t="s">
        <v>49</v>
      </c>
    </row>
    <row r="49" customFormat="false" ht="30" hidden="false" customHeight="true" outlineLevel="0" collapsed="false">
      <c r="B49" s="4" t="s">
        <v>50</v>
      </c>
      <c r="C49" s="5" t="s">
        <v>16</v>
      </c>
      <c r="D49" s="5" t="s">
        <v>51</v>
      </c>
      <c r="E49" s="5" t="s">
        <v>52</v>
      </c>
    </row>
    <row r="50" customFormat="false" ht="34.5" hidden="false" customHeight="true" outlineLevel="0" collapsed="false">
      <c r="B50" s="8" t="s">
        <v>53</v>
      </c>
      <c r="C50" s="11" t="n">
        <f aca="false">IF(E38="","",-E38)</f>
        <v>60000</v>
      </c>
      <c r="D50" s="6" t="s">
        <v>54</v>
      </c>
      <c r="E50" s="6" t="s">
        <v>55</v>
      </c>
    </row>
    <row r="51" customFormat="false" ht="34.5" hidden="false" customHeight="true" outlineLevel="0" collapsed="false">
      <c r="B51" s="8" t="s">
        <v>56</v>
      </c>
      <c r="C51" s="11" t="n">
        <f aca="false">IF(E29="","",-E29)</f>
        <v>120000</v>
      </c>
      <c r="D51" s="8" t="s">
        <v>57</v>
      </c>
      <c r="E51" s="6" t="s">
        <v>58</v>
      </c>
    </row>
    <row r="52" customFormat="false" ht="34.5" hidden="false" customHeight="true" outlineLevel="0" collapsed="false">
      <c r="B52" s="8" t="s">
        <v>59</v>
      </c>
      <c r="C52" s="11" t="n">
        <f aca="false">IF(E22="","",-E22)</f>
        <v>80000</v>
      </c>
      <c r="D52" s="8" t="s">
        <v>60</v>
      </c>
      <c r="E52" s="6" t="s">
        <v>61</v>
      </c>
    </row>
    <row r="53" customFormat="false" ht="34.5" hidden="false" customHeight="true" outlineLevel="0" collapsed="false">
      <c r="B53" s="25" t="s">
        <v>62</v>
      </c>
      <c r="C53" s="14" t="n">
        <f aca="false">IF(COUNT(C50:C52)=0,"",SUM(C50:C52))</f>
        <v>260000</v>
      </c>
      <c r="D53" s="13" t="n">
        <f aca="false">IF(OR(C46="",C42=""),"",C42-C46)</f>
        <v>1.3</v>
      </c>
      <c r="E53" s="26" t="n">
        <f aca="false">IF(OR(C53="",E42="",E42=0),"",C53/E42)</f>
        <v>0.314769975786925</v>
      </c>
    </row>
    <row r="55" customFormat="false" ht="15" hidden="false" customHeight="true" outlineLevel="0" collapsed="false">
      <c r="B55" s="27" t="s">
        <v>63</v>
      </c>
      <c r="C55" s="27" t="s">
        <v>64</v>
      </c>
      <c r="D55" s="27" t="s">
        <v>65</v>
      </c>
      <c r="E55" s="27" t="s">
        <v>66</v>
      </c>
    </row>
    <row r="56" customFormat="false" ht="30" hidden="false" customHeight="true" outlineLevel="0" collapsed="false">
      <c r="B56" s="28" t="n">
        <f aca="false">IF(E11="","",E11)</f>
        <v>20000</v>
      </c>
      <c r="C56" s="29" t="n">
        <f aca="false">IF(D53="","",D53)</f>
        <v>1.3</v>
      </c>
      <c r="D56" s="30" t="n">
        <f aca="false">IF(C53="","",C53)</f>
        <v>260000</v>
      </c>
      <c r="E56" s="28" t="n">
        <f aca="false">IF(E46="","",E46)</f>
        <v>566000</v>
      </c>
    </row>
  </sheetData>
  <sheetProtection sheet="true"/>
  <mergeCells count="1">
    <mergeCell ref="B4:E4"/>
  </mergeCells>
  <dataValidations count="3">
    <dataValidation allowBlank="true" error="Elige un valor de la lista." errorStyle="stop" errorTitle="Valor no válido" operator="between" prompt="Sí o No" promptTitle="Qué escribir aquí" showDropDown="false" showErrorMessage="false" showInputMessage="true" sqref="C34" type="list">
      <formula1>"Sí,No"</formula1>
      <formula2>0</formula2>
    </dataValidation>
    <dataValidation allowBlank="true" error="Elige un valor de la lista." errorStyle="stop" errorTitle="Valor no válido" operator="between" prompt="Sí o No" promptTitle="Qué escribir aquí" showDropDown="false" showErrorMessage="false" showInputMessage="true" sqref="C35" type="list">
      <formula1>"Sí,No"</formula1>
      <formula2>0</formula2>
    </dataValidation>
    <dataValidation allowBlank="true" error="Elige un valor de la lista." errorStyle="stop" errorTitle="Valor no válido" operator="between" prompt="Sí o No" promptTitle="Qué escribir aquí" showDropDown="false" showErrorMessage="false" showInputMessage="true" sqref="C36" type="list">
      <formula1>"Sí,No"</formula1>
      <formula2>0</formula2>
    </dataValidation>
  </dataValidations>
  <printOptions headings="false" gridLines="false" gridLinesSet="true" horizontalCentered="tru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3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2"/>
    <col collapsed="false" customWidth="true" hidden="false" outlineLevel="0" max="3" min="2" style="0" width="46"/>
  </cols>
  <sheetData>
    <row r="2" customFormat="false" ht="25.5" hidden="false" customHeight="true" outlineLevel="0" collapsed="false">
      <c r="B2" s="1" t="s">
        <v>0</v>
      </c>
    </row>
    <row r="3" customFormat="false" ht="15" hidden="false" customHeight="false" outlineLevel="0" collapsed="false">
      <c r="B3" s="32" t="s">
        <v>69</v>
      </c>
    </row>
    <row r="5" customFormat="false" ht="24" hidden="false" customHeight="true" outlineLevel="0" collapsed="false">
      <c r="B5" s="15" t="s">
        <v>70</v>
      </c>
    </row>
    <row r="6" customFormat="false" ht="75" hidden="false" customHeight="true" outlineLevel="0" collapsed="false">
      <c r="B6" s="33" t="s">
        <v>71</v>
      </c>
      <c r="C6" s="33"/>
    </row>
    <row r="8" customFormat="false" ht="24" hidden="false" customHeight="true" outlineLevel="0" collapsed="false">
      <c r="B8" s="15" t="s">
        <v>72</v>
      </c>
    </row>
    <row r="9" customFormat="false" ht="30" hidden="false" customHeight="true" outlineLevel="0" collapsed="false">
      <c r="B9" s="33" t="s">
        <v>73</v>
      </c>
      <c r="C9" s="33"/>
    </row>
    <row r="10" customFormat="false" ht="30" hidden="false" customHeight="true" outlineLevel="0" collapsed="false">
      <c r="B10" s="33" t="s">
        <v>74</v>
      </c>
      <c r="C10" s="33"/>
    </row>
    <row r="11" customFormat="false" ht="30" hidden="false" customHeight="true" outlineLevel="0" collapsed="false">
      <c r="B11" s="33" t="s">
        <v>75</v>
      </c>
      <c r="C11" s="33"/>
    </row>
    <row r="12" customFormat="false" ht="30" hidden="false" customHeight="true" outlineLevel="0" collapsed="false">
      <c r="B12" s="33" t="s">
        <v>76</v>
      </c>
      <c r="C12" s="33"/>
    </row>
    <row r="13" customFormat="false" ht="30" hidden="false" customHeight="true" outlineLevel="0" collapsed="false">
      <c r="B13" s="33" t="s">
        <v>77</v>
      </c>
      <c r="C13" s="33"/>
    </row>
    <row r="15" customFormat="false" ht="24" hidden="false" customHeight="true" outlineLevel="0" collapsed="false">
      <c r="B15" s="15" t="s">
        <v>78</v>
      </c>
    </row>
    <row r="16" customFormat="false" ht="30" hidden="false" customHeight="true" outlineLevel="0" collapsed="false">
      <c r="B16" s="33" t="s">
        <v>79</v>
      </c>
      <c r="C16" s="33"/>
    </row>
    <row r="17" customFormat="false" ht="45" hidden="false" customHeight="true" outlineLevel="0" collapsed="false">
      <c r="B17" s="33" t="s">
        <v>80</v>
      </c>
      <c r="C17" s="33"/>
    </row>
    <row r="18" customFormat="false" ht="30" hidden="false" customHeight="true" outlineLevel="0" collapsed="false">
      <c r="B18" s="33" t="s">
        <v>81</v>
      </c>
      <c r="C18" s="33"/>
    </row>
    <row r="19" customFormat="false" ht="30" hidden="false" customHeight="true" outlineLevel="0" collapsed="false">
      <c r="B19" s="33" t="s">
        <v>82</v>
      </c>
      <c r="C19" s="33"/>
    </row>
    <row r="20" customFormat="false" ht="30" hidden="false" customHeight="true" outlineLevel="0" collapsed="false">
      <c r="B20" s="33" t="s">
        <v>83</v>
      </c>
      <c r="C20" s="33"/>
    </row>
    <row r="22" customFormat="false" ht="24" hidden="false" customHeight="true" outlineLevel="0" collapsed="false">
      <c r="B22" s="15" t="s">
        <v>84</v>
      </c>
    </row>
    <row r="23" customFormat="false" ht="60" hidden="false" customHeight="true" outlineLevel="0" collapsed="false">
      <c r="B23" s="33" t="s">
        <v>85</v>
      </c>
      <c r="C23" s="33"/>
    </row>
    <row r="24" customFormat="false" ht="45" hidden="false" customHeight="true" outlineLevel="0" collapsed="false">
      <c r="B24" s="33" t="s">
        <v>86</v>
      </c>
      <c r="C24" s="33"/>
    </row>
    <row r="25" customFormat="false" ht="30" hidden="false" customHeight="true" outlineLevel="0" collapsed="false">
      <c r="B25" s="33" t="s">
        <v>87</v>
      </c>
      <c r="C25" s="33"/>
    </row>
    <row r="26" customFormat="false" ht="30" hidden="false" customHeight="true" outlineLevel="0" collapsed="false">
      <c r="B26" s="33" t="s">
        <v>88</v>
      </c>
      <c r="C26" s="33"/>
    </row>
    <row r="27" customFormat="false" ht="30" hidden="false" customHeight="true" outlineLevel="0" collapsed="false">
      <c r="B27" s="33" t="s">
        <v>89</v>
      </c>
      <c r="C27" s="33"/>
    </row>
    <row r="29" customFormat="false" ht="24" hidden="false" customHeight="true" outlineLevel="0" collapsed="false">
      <c r="B29" s="34" t="s">
        <v>90</v>
      </c>
    </row>
    <row r="30" customFormat="false" ht="90" hidden="false" customHeight="true" outlineLevel="0" collapsed="false">
      <c r="B30" s="35" t="s">
        <v>91</v>
      </c>
      <c r="C30" s="35"/>
    </row>
    <row r="32" customFormat="false" ht="24" hidden="false" customHeight="true" outlineLevel="0" collapsed="false">
      <c r="B32" s="15" t="s">
        <v>92</v>
      </c>
    </row>
    <row r="33" customFormat="false" ht="19.5" hidden="false" customHeight="true" outlineLevel="0" collapsed="false">
      <c r="B33" s="36" t="s">
        <v>93</v>
      </c>
      <c r="C33" s="36"/>
    </row>
    <row r="34" customFormat="false" ht="19.5" hidden="false" customHeight="true" outlineLevel="0" collapsed="false">
      <c r="B34" s="37" t="s">
        <v>94</v>
      </c>
      <c r="C34" s="37"/>
    </row>
    <row r="35" customFormat="false" ht="19.5" hidden="false" customHeight="true" outlineLevel="0" collapsed="false">
      <c r="B35" s="38" t="s">
        <v>95</v>
      </c>
      <c r="C35" s="38"/>
    </row>
  </sheetData>
  <sheetProtection sheet="true"/>
  <mergeCells count="20">
    <mergeCell ref="B6:C6"/>
    <mergeCell ref="B9:C9"/>
    <mergeCell ref="B10:C10"/>
    <mergeCell ref="B11:C11"/>
    <mergeCell ref="B12:C12"/>
    <mergeCell ref="B13:C13"/>
    <mergeCell ref="B16:C16"/>
    <mergeCell ref="B17:C17"/>
    <mergeCell ref="B18:C18"/>
    <mergeCell ref="B19:C19"/>
    <mergeCell ref="B20:C20"/>
    <mergeCell ref="B23:C23"/>
    <mergeCell ref="B24:C24"/>
    <mergeCell ref="B25:C25"/>
    <mergeCell ref="B26:C26"/>
    <mergeCell ref="B27:C27"/>
    <mergeCell ref="B30:C30"/>
    <mergeCell ref="B33:C33"/>
    <mergeCell ref="B34:C34"/>
    <mergeCell ref="B35:C35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2026-09-10T12:24:01Z</dcterms:created>
  <dc:creator>openpyxl</dc:creator>
  <dc:description/>
  <dc:language>en-US</dc:language>
  <cp:lastModifiedBy/>
  <dcterms:modified xsi:type="dcterms:W3CDTF">2026-09-10T12:24:01Z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