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<sst xmlns="http://schemas.openxmlformats.org/spreadsheetml/2006/main" count="193" uniqueCount="108">
  <si>
    <t xml:space="preserve">Mapa de dependencia del dueño</t>
  </si>
  <si>
    <t xml:space="preserve">Anotas dos semanas de consultas, las colocas por frecuencia e importancia y la hoja te devuelve los cuatro cuadrantes, lo que te cuesta en horas y lo que te cuesta en valor.</t>
  </si>
  <si>
    <t xml:space="preserve">   Escribes tú en las celdas azules.   ·   Lo gris lo calcula la hoja sola.   ·   Capítulo 42 · plantilla 42.1 de 44   ·   El detalle, en la hoja «Cómo se usa».</t>
  </si>
  <si>
    <t xml:space="preserve">Las dos semanas   ·   una raya cada vez que te preguntan</t>
  </si>
  <si>
    <t xml:space="preserve">Tu dato</t>
  </si>
  <si>
    <t xml:space="preserve">Al año</t>
  </si>
  <si>
    <t xml:space="preserve">Días laborables que has estado contando</t>
  </si>
  <si>
    <t xml:space="preserve">Minutos que te lleva de media contestar una</t>
  </si>
  <si>
    <t xml:space="preserve">A partir de cuántas veces la consideras frecuente</t>
  </si>
  <si>
    <t xml:space="preserve">A partir de cuántos euros la consideras importante</t>
  </si>
  <si>
    <t xml:space="preserve">QUÉ TE PREGUNTAN, Y DE QUÉ TAMAÑO ES</t>
  </si>
  <si>
    <t xml:space="preserve">La decisión que te suben</t>
  </si>
  <si>
    <t xml:space="preserve">Veces en las dos semanas</t>
  </si>
  <si>
    <t xml:space="preserve">Lo que se juega cada vez</t>
  </si>
  <si>
    <t xml:space="preserve">Frecuencia</t>
  </si>
  <si>
    <t xml:space="preserve">Importancia</t>
  </si>
  <si>
    <t xml:space="preserve">Cuadrante</t>
  </si>
  <si>
    <t xml:space="preserve">Qué se hace con ella</t>
  </si>
  <si>
    <t xml:space="preserve">Orden</t>
  </si>
  <si>
    <t xml:space="preserve">Invertir o endeudarse</t>
  </si>
  <si>
    <t xml:space="preserve">Contratar o despedir a alguien</t>
  </si>
  <si>
    <t xml:space="preserve">Cambiar de proveedor principal</t>
  </si>
  <si>
    <t xml:space="preserve">El precio de cada oferta</t>
  </si>
  <si>
    <t xml:space="preserve">Aceptar o rechazar un trabajo</t>
  </si>
  <si>
    <t xml:space="preserve">Condiciones a un cliente nuevo</t>
  </si>
  <si>
    <t xml:space="preserve">Compra de material corriente</t>
  </si>
  <si>
    <t xml:space="preserve">Turnos, permisos y horarios</t>
  </si>
  <si>
    <t xml:space="preserve">Total de consultas anotadas   ·   y las que te tocan al año</t>
  </si>
  <si>
    <t xml:space="preserve">EL MAPA DE LOS CUATRO CUADRANTES</t>
  </si>
  <si>
    <t xml:space="preserve">Dónde vive tu dependencia</t>
  </si>
  <si>
    <t xml:space="preserve">Consultas</t>
  </si>
  <si>
    <t xml:space="preserve">Decisiones</t>
  </si>
  <si>
    <t xml:space="preserve">Del total</t>
  </si>
  <si>
    <t xml:space="preserve">Qué significa</t>
  </si>
  <si>
    <t xml:space="preserve">Mucha frecuencia y poco riesgo   ·   se escriben en una norma</t>
  </si>
  <si>
    <t xml:space="preserve">Primero</t>
  </si>
  <si>
    <t xml:space="preserve">Un límite en euros y dos líneas escritas</t>
  </si>
  <si>
    <t xml:space="preserve">Mucha frecuencia y mucho riesgo   ·   tu cuello de botella</t>
  </si>
  <si>
    <t xml:space="preserve">Segundo</t>
  </si>
  <si>
    <t xml:space="preserve">Aquí está el dinero. Criterio escrito y límite</t>
  </si>
  <si>
    <t xml:space="preserve">Poca frecuencia y poco riesgo   ·   se delegan y se olvidan</t>
  </si>
  <si>
    <t xml:space="preserve">Tercero</t>
  </si>
  <si>
    <t xml:space="preserve">Se sueltan enteras y no se vuelven a mirar</t>
  </si>
  <si>
    <t xml:space="preserve">Poca frecuencia y mucho riesgo   ·   se quedan contigo</t>
  </si>
  <si>
    <t xml:space="preserve">Nunca</t>
  </si>
  <si>
    <t xml:space="preserve">Invertir, contratar, cambiar de proveedor</t>
  </si>
  <si>
    <t xml:space="preserve">LAS SEIS PREGUNTAS DEL COMPRADOR</t>
  </si>
  <si>
    <t xml:space="preserve">La pregunta</t>
  </si>
  <si>
    <t xml:space="preserve">Tu respuesta</t>
  </si>
  <si>
    <t xml:space="preserve">Cuenta</t>
  </si>
  <si>
    <t xml:space="preserve">Qué mide de verdad</t>
  </si>
  <si>
    <t xml:space="preserve">¿Los precios los fija una política escrita y no tú?</t>
  </si>
  <si>
    <t xml:space="preserve">Si el margen es de la empresa o el criterio de una persona</t>
  </si>
  <si>
    <t xml:space="preserve">¿Habla alguien de tu equipo con tus diez mayores clientes?</t>
  </si>
  <si>
    <t xml:space="preserve">Si la relación es con la empresa o contigo. La más cara</t>
  </si>
  <si>
    <t xml:space="preserve">¿Has estado dos semanas seguidas fuera sin una llamada?</t>
  </si>
  <si>
    <t xml:space="preserve">Lo único que está probado. Un puente largo no cuenta</t>
  </si>
  <si>
    <t xml:space="preserve">¿Sale adelante un pedido si tú no coges el teléfono?</t>
  </si>
  <si>
    <t xml:space="preserve">Si hay un proceso o hay un embudo</t>
  </si>
  <si>
    <t xml:space="preserve">¿Hay más firmas y poderes en el banco además de la tuya?</t>
  </si>
  <si>
    <t xml:space="preserve">Si la empresa puede operar sin ti, literalmente</t>
  </si>
  <si>
    <t xml:space="preserve">¿Está escrito en algún sitio cómo se hacen las cosas?</t>
  </si>
  <si>
    <t xml:space="preserve">Si el conocimiento es de la empresa o es tu memoria</t>
  </si>
  <si>
    <t xml:space="preserve">Preguntas que contestas mal</t>
  </si>
  <si>
    <t xml:space="preserve">LAS DOS FACTURAS QUE PAGAS POR SER IMPRESCINDIBLE</t>
  </si>
  <si>
    <t xml:space="preserve">Lo que te cuesta hoy, aunque no pienses vender nunca</t>
  </si>
  <si>
    <t xml:space="preserve">Cuánto</t>
  </si>
  <si>
    <t xml:space="preserve">En euros</t>
  </si>
  <si>
    <t xml:space="preserve">Lectura</t>
  </si>
  <si>
    <t xml:space="preserve">Horas tuyas cada quincena contestando</t>
  </si>
  <si>
    <t xml:space="preserve">Horas tuyas al año</t>
  </si>
  <si>
    <t xml:space="preserve">Jornadas completas al año   ·   a ocho horas</t>
  </si>
  <si>
    <t xml:space="preserve">EBITDA normalizado del año</t>
  </si>
  <si>
    <t xml:space="preserve">Descuento de múltiplo por tu dependencia</t>
  </si>
  <si>
    <t xml:space="preserve">Lo que recuperas por cada pregunta que pases a bien   ·   en décimas de múltiplo y en euros</t>
  </si>
  <si>
    <t xml:space="preserve">CONSULTAS EN DOS SEMANAS</t>
  </si>
  <si>
    <t xml:space="preserve">DECISIONES TUYAS DE VERDAD</t>
  </si>
  <si>
    <t xml:space="preserve">JORNADAS TUYAS AL AÑO</t>
  </si>
  <si>
    <t xml:space="preserve">LO QUE TE CUESTA EN VALOR</t>
  </si>
  <si>
    <t xml:space="preserve">   EJEMPLO RESUELTO   ·   Los números son los del libro. Para trabajar con los tuyos, usa la hoja «Plantilla».</t>
  </si>
  <si>
    <t xml:space="preserve">No</t>
  </si>
  <si>
    <t xml:space="preserve">Sí</t>
  </si>
  <si>
    <t xml:space="preserve">Capítulo 42 · plantilla 42.1 de 44 · «Facturas mucho y no ganas dinero»</t>
  </si>
  <si>
    <t xml:space="preserve">PARA QUÉ SIRVE</t>
  </si>
  <si>
    <t xml:space="preserve">Para saber cuánto de tu empresa está guardado dentro de tu cabeza. Durante dos semanas anotas una raya cada vez que alguien tiene que preguntarte algo para poder seguir trabajando. Luego colocas cada consulta en el mapa por dos ejes: cuántas veces aparece y cuánto dinero se juega cada vez. Lo que sale no es una lista de tareas: es el orden en que hay que delegar, que casi nunca coincide con el orden en que da miedo soltar.</t>
  </si>
  <si>
    <t xml:space="preserve">QUÉ NECESITAS TENER A MANO</t>
  </si>
  <si>
    <t xml:space="preserve">Dos semanas de rayas. Una hoja pegada al monitor, la raya y tres palabras. Sin juzgar a nadie y sin cambiar nada mientras cuentas: si cambias algo, el dato ya no sirve.</t>
  </si>
  <si>
    <t xml:space="preserve">Una idea aproximada de lo que se juega cada decisión: el importe del presupuesto, del pedido o del riesgo que hay detrás. Vale el orden de magnitud.</t>
  </si>
  <si>
    <t xml:space="preserve">Los minutos que te lleva de media contestar una consulta. Cuenta desde que te interrumpen hasta que vuelves a lo que estabas.</t>
  </si>
  <si>
    <t xml:space="preserve">Tu EBITDA normalizado, para traducir la dependencia a euros de valor. Sale de la plantilla de valoración.</t>
  </si>
  <si>
    <t xml:space="preserve">CÓMO SE RELLENA</t>
  </si>
  <si>
    <t xml:space="preserve">Pon los días que has contado y los minutos de media. Las decisiones de la lista son las ocho que aparecen siempre; abajo tienes cuatro líneas en blanco para las tuyas.</t>
  </si>
  <si>
    <t xml:space="preserve">Para cada decisión, escribe cuántas veces te la subieron en las dos semanas y cuánto se juega cada vez.</t>
  </si>
  <si>
    <t xml:space="preserve">Ajusta los dos umbrales de arriba si no te encajan. Cinco veces en dos semanas y tres mil euros funcionan bien en una empresa de este tamaño, pero es tu empresa.</t>
  </si>
  <si>
    <t xml:space="preserve">Contesta las seis preguntas del comprador con honestidad. Son las que te van a hacer, y las contesta mejor tu equipo que tú.</t>
  </si>
  <si>
    <t xml:space="preserve">Empieza por el cuadrante que la hoja marca «Primero». Escribe la norma, ponle un límite en euros y comunícala. Vuelve a contar rayas dentro de un mes.</t>
  </si>
  <si>
    <t xml:space="preserve">QUÉ TE ESTÁ DICIENDO</t>
  </si>
  <si>
    <t xml:space="preserve">Cuántas de las consultas caen en el cuadrante de arriba a la izquierda, el de las decisiones que de verdad son tuyas. Andrés tenía ocho de sesenta y tres: era imprescindible el trece por ciento del tiempo, y el otro ochenta y siete por ciento no era liderazgo, era información que no estaba escrita en ninguna parte.</t>
  </si>
  <si>
    <t xml:space="preserve">El cuadrante de mucha frecuencia y mucho riesgo. Es el problema entero. No se delega diciendo «decide tú»: se delega escribiendo el criterio con un límite en euros, y entonces baja al cuadrante de la norma y deja de llegarte.</t>
  </si>
  <si>
    <t xml:space="preserve">Las jornadas completas que se te van al año en contestar lo que ya sabías. Y súmale el tiempo que la otra persona pasa parada esperándote, que suele ser mayor.</t>
  </si>
  <si>
    <t xml:space="preserve">El número de preguntas del comprador que contestas mal. Cada una vale del orden de un octavo de punto de múltiplo; con 200.000 € de EBITDA son unos 24.000 € por pregunta.</t>
  </si>
  <si>
    <t xml:space="preserve">La última fila: lo que recuperas por cada pregunta que pases a bien. No hace falta facturar un euro más para cobrarlo.</t>
  </si>
  <si>
    <t xml:space="preserve">OJO CON ESTO</t>
  </si>
  <si>
    <t xml:space="preserve">El error elegante es delegar tareas y quedarte las decisiones. Contratas, repartes trabajo, dibujas un organigrama bonito y sigues aprobándolo todo: has delegado el esfuerzo y te has quedado el embudo, ahora con más gente esperándote. El síntoma es tu calendario. Si has delegado bien, se vacía. Si se te ha llenado de reuniones cortas con tu propio equipo, no has delegado: has añadido un paso.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</si>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</sst>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8">
    <numFmt numFmtId="164" formatCode="General"/>
    <numFmt numFmtId="165" formatCode="#,##0"/>
    <numFmt numFmtId="166" formatCode="#,##0&quot; €&quot;;[RED]\-#,##0&quot; €&quot;"/>
    <numFmt numFmtId="167" formatCode="@"/>
    <numFmt numFmtId="168" formatCode="0.0\ %;[RED]\-0.0\ %"/>
    <numFmt numFmtId="169" formatCode="0.0;[RED]\-0.0"/>
    <numFmt numFmtId="170" formatCode="#,##0;[RED]\-#,##0"/>
    <numFmt numFmtId="171" formatCode="0.0&quot; x&quot;"/>
  </numFmts>
  <fonts count="25">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9"/>
      <color rgb="FF78808F"/>
      <name val="Calibri"/>
      <family val="0"/>
      <charset val="1"/>
    </font>
    <font>
      <b val="true"/>
      <sz val="15"/>
      <color rgb="FF12284F"/>
      <name val="Calibri"/>
      <family val="0"/>
      <charset val="1"/>
    </font>
    <font>
      <b val="true"/>
      <sz val="15"/>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7" fontId="11" fillId="4" borderId="5" xfId="0" applyFont="true" applyBorder="true" applyAlignment="true" applyProtection="false">
      <alignment horizontal="center" vertical="center" textRotation="0" wrapText="false" indent="0" shrinkToFit="false"/>
      <protection locked="true" hidden="false"/>
    </xf>
    <xf numFmtId="167" fontId="11" fillId="4" borderId="5" xfId="0" applyFont="true" applyBorder="true" applyAlignment="true" applyProtection="false">
      <alignment horizontal="left" vertical="center" textRotation="0" wrapText="false" indent="0" shrinkToFit="false"/>
      <protection locked="true" hidden="false"/>
    </xf>
    <xf numFmtId="165" fontId="11" fillId="4" borderId="5" xfId="0" applyFont="true" applyBorder="true" applyAlignment="true" applyProtection="false">
      <alignment horizontal="center" vertical="center" textRotation="0" wrapText="false" indent="0" shrinkToFit="false"/>
      <protection locked="true" hidden="false"/>
    </xf>
    <xf numFmtId="167" fontId="9" fillId="2" borderId="4" xfId="0" applyFont="true" applyBorder="true" applyAlignment="true" applyProtection="true">
      <alignment horizontal="left" vertical="center" textRotation="0" wrapText="false" indent="0" shrinkToFit="false"/>
      <protection locked="false" hidden="false"/>
    </xf>
    <xf numFmtId="164" fontId="12" fillId="0" borderId="6" xfId="0" applyFont="true" applyBorder="true" applyAlignment="true" applyProtection="false">
      <alignment horizontal="right" vertical="center" textRotation="0" wrapText="true" indent="0" shrinkToFit="false"/>
      <protection locked="true" hidden="false"/>
    </xf>
    <xf numFmtId="165" fontId="12" fillId="4" borderId="5" xfId="0" applyFont="true" applyBorder="true" applyAlignment="true" applyProtection="false">
      <alignment horizontal="right" vertical="center" textRotation="0" wrapText="false" indent="0" shrinkToFit="false"/>
      <protection locked="true" hidden="false"/>
    </xf>
    <xf numFmtId="165" fontId="11" fillId="4" borderId="5" xfId="0" applyFont="true" applyBorder="true" applyAlignment="true" applyProtection="false">
      <alignment horizontal="right" vertical="center" textRotation="0" wrapText="false" indent="0" shrinkToFit="false"/>
      <protection locked="true" hidden="false"/>
    </xf>
    <xf numFmtId="168" fontId="11" fillId="4" borderId="5"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center" vertical="center" textRotation="0" wrapText="false" indent="0" shrinkToFit="false"/>
      <protection locked="false" hidden="false"/>
    </xf>
    <xf numFmtId="164" fontId="12" fillId="0" borderId="6" xfId="0" applyFont="true" applyBorder="true" applyAlignment="true" applyProtection="false">
      <alignment horizontal="right" vertical="center" textRotation="0" wrapText="false" indent="0" shrinkToFit="false"/>
      <protection locked="true" hidden="false"/>
    </xf>
    <xf numFmtId="165" fontId="12" fillId="4" borderId="5" xfId="0" applyFont="true" applyBorder="true" applyAlignment="true" applyProtection="false">
      <alignment horizontal="center" vertical="center" textRotation="0" wrapText="false" indent="0" shrinkToFit="false"/>
      <protection locked="true" hidden="false"/>
    </xf>
    <xf numFmtId="167" fontId="12" fillId="4" borderId="5" xfId="0" applyFont="true" applyBorder="true" applyAlignment="true" applyProtection="false">
      <alignment horizontal="left" vertical="center" textRotation="0" wrapText="false" indent="0" shrinkToFit="false"/>
      <protection locked="true" hidden="false"/>
    </xf>
    <xf numFmtId="169" fontId="11" fillId="4" borderId="5" xfId="0" applyFont="true" applyBorder="true" applyAlignment="true" applyProtection="false">
      <alignment horizontal="right" vertical="center" textRotation="0" wrapText="false" indent="0" shrinkToFit="false"/>
      <protection locked="true" hidden="false"/>
    </xf>
    <xf numFmtId="170" fontId="11" fillId="4" borderId="5" xfId="0" applyFont="true" applyBorder="true" applyAlignment="true" applyProtection="false">
      <alignment horizontal="right" vertical="center" textRotation="0" wrapText="false" indent="0" shrinkToFit="false"/>
      <protection locked="true" hidden="false"/>
    </xf>
    <xf numFmtId="169" fontId="12" fillId="4" borderId="5" xfId="0" applyFont="true" applyBorder="true" applyAlignment="true" applyProtection="false">
      <alignment horizontal="right" vertical="center" textRotation="0" wrapText="false" indent="0" shrinkToFit="false"/>
      <protection locked="true" hidden="false"/>
    </xf>
    <xf numFmtId="171" fontId="11" fillId="4" borderId="5" xfId="0" applyFont="true" applyBorder="true" applyAlignment="true" applyProtection="false">
      <alignment horizontal="right" vertical="center" textRotation="0" wrapText="false" indent="0" shrinkToFit="false"/>
      <protection locked="true" hidden="false"/>
    </xf>
    <xf numFmtId="166" fontId="11" fillId="4" borderId="5" xfId="0" applyFont="true" applyBorder="true" applyAlignment="true" applyProtection="false">
      <alignment horizontal="right" vertical="center" textRotation="0" wrapText="false" indent="0" shrinkToFit="false"/>
      <protection locked="true" hidden="false"/>
    </xf>
    <xf numFmtId="166" fontId="12" fillId="4" borderId="5" xfId="0" applyFont="true" applyBorder="true" applyAlignment="true" applyProtection="false">
      <alignment horizontal="right" vertical="center" textRotation="0" wrapText="false" indent="0" shrinkToFit="false"/>
      <protection locked="true" hidden="false"/>
    </xf>
    <xf numFmtId="164" fontId="13" fillId="4" borderId="7" xfId="0" applyFont="true" applyBorder="true" applyAlignment="true" applyProtection="false">
      <alignment horizontal="center" vertical="center" textRotation="0" wrapText="false" indent="0" shrinkToFit="false"/>
      <protection locked="true" hidden="false"/>
    </xf>
    <xf numFmtId="164" fontId="13" fillId="4" borderId="8" xfId="0" applyFont="true" applyBorder="true" applyAlignment="true" applyProtection="false">
      <alignment horizontal="center" vertical="center" textRotation="0" wrapText="false" indent="0" shrinkToFit="false"/>
      <protection locked="true" hidden="false"/>
    </xf>
    <xf numFmtId="165" fontId="14" fillId="4" borderId="9" xfId="0" applyFont="true" applyBorder="true" applyAlignment="true" applyProtection="false">
      <alignment horizontal="center" vertical="center" textRotation="0" wrapText="false" indent="0" shrinkToFit="false"/>
      <protection locked="true" hidden="false"/>
    </xf>
    <xf numFmtId="165" fontId="14" fillId="4" borderId="10" xfId="0" applyFont="true" applyBorder="true" applyAlignment="true" applyProtection="false">
      <alignment horizontal="center" vertical="center" textRotation="0" wrapText="false" indent="0" shrinkToFit="false"/>
      <protection locked="true" hidden="false"/>
    </xf>
    <xf numFmtId="169" fontId="14" fillId="4" borderId="10" xfId="0" applyFont="true" applyBorder="true" applyAlignment="true" applyProtection="false">
      <alignment horizontal="center" vertical="center" textRotation="0" wrapText="false" indent="0" shrinkToFit="false"/>
      <protection locked="true" hidden="false"/>
    </xf>
    <xf numFmtId="166" fontId="15" fillId="4" borderId="9" xfId="0" applyFont="true" applyBorder="true" applyAlignment="true" applyProtection="false">
      <alignment horizontal="center"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21" fillId="6" borderId="0" xfId="0" applyFont="true" applyBorder="true" applyAlignment="true" applyProtection="false">
      <alignment horizontal="left" vertical="top" textRotation="0" wrapText="tru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3" fillId="4" borderId="0" xfId="0" applyFont="true" applyBorder="true" applyAlignment="true" applyProtection="false">
      <alignment horizontal="left" vertical="center" textRotation="0" wrapText="false" indent="0" shrinkToFit="false"/>
      <protection locked="true" hidden="false"/>
    </xf>
    <xf numFmtId="164" fontId="24"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vive tu dependencia: consultas por cuadrante</a:t>
            </a:r>
          </a:p>
        </c:rich>
      </c:tx>
      <c:overlay val="0"/>
      <c:spPr>
        <a:noFill/>
        <a:ln w="0">
          <a:noFill/>
        </a:ln>
      </c:spPr>
    </c:title>
    <c:autoTitleDeleted val="0"/>
    <c:plotArea>
      <c:barChart>
        <c:barDir val="bar"/>
        <c:grouping val="clustered"/>
        <c:varyColors val="0"/>
        <c:ser>
          <c:idx val="0"/>
          <c:order val="0"/>
          <c:tx>
            <c:strRef>
              <c:f>Plantilla!C30</c:f>
              <c:strCache>
                <c:ptCount val="1"/>
                <c:pt idx="0">
                  <c:v>Consultas</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Plantilla!$B$31:$B$34</c:f>
              <c:strCache>
                <c:ptCount val="4"/>
                <c:pt idx="0">
                  <c:v>Mucha frecuencia y poco riesgo   ·   se escriben en una norma</c:v>
                </c:pt>
                <c:pt idx="1">
                  <c:v>Mucha frecuencia y mucho riesgo   ·   tu cuello de botella</c:v>
                </c:pt>
                <c:pt idx="2">
                  <c:v>Poca frecuencia y poco riesgo   ·   se delegan y se olvidan</c:v>
                </c:pt>
                <c:pt idx="3">
                  <c:v>Poca frecuencia y mucho riesgo   ·   se quedan contigo</c:v>
                </c:pt>
              </c:strCache>
            </c:strRef>
          </c:cat>
          <c:val>
            <c:numRef>
              <c:f>Plantilla!$C$31:$C$34</c:f>
              <c:numCache>
                <c:formatCode>General</c:formatCode>
                <c:ptCount val="4"/>
              </c:numCache>
            </c:numRef>
          </c:val>
        </c:ser>
        <c:gapWidth val="150"/>
        <c:overlap val="0"/>
        <c:axId val="59780437"/>
        <c:axId val="57207051"/>
      </c:barChart>
      <c:catAx>
        <c:axId val="5978043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207051"/>
        <c:crosses val="autoZero"/>
        <c:auto val="1"/>
        <c:lblAlgn val="ctr"/>
        <c:lblOffset val="100"/>
        <c:noMultiLvlLbl val="0"/>
      </c:catAx>
      <c:valAx>
        <c:axId val="5720705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78043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vive tu dependencia: consultas por cuadrante</a:t>
            </a:r>
          </a:p>
        </c:rich>
      </c:tx>
      <c:overlay val="0"/>
      <c:spPr>
        <a:noFill/>
        <a:ln w="0">
          <a:noFill/>
        </a:ln>
      </c:spPr>
    </c:title>
    <c:autoTitleDeleted val="0"/>
    <c:plotArea>
      <c:barChart>
        <c:barDir val="bar"/>
        <c:grouping val="clustered"/>
        <c:varyColors val="0"/>
        <c:ser>
          <c:idx val="0"/>
          <c:order val="0"/>
          <c:tx>
            <c:strRef>
              <c:f>Ejemplo!C30</c:f>
              <c:strCache>
                <c:ptCount val="1"/>
                <c:pt idx="0">
                  <c:v>Consultas</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Ejemplo!$B$31:$B$34</c:f>
              <c:strCache>
                <c:ptCount val="4"/>
                <c:pt idx="0">
                  <c:v>Mucha frecuencia y poco riesgo   ·   se escriben en una norma</c:v>
                </c:pt>
                <c:pt idx="1">
                  <c:v>Mucha frecuencia y mucho riesgo   ·   tu cuello de botella</c:v>
                </c:pt>
                <c:pt idx="2">
                  <c:v>Poca frecuencia y poco riesgo   ·   se delegan y se olvidan</c:v>
                </c:pt>
                <c:pt idx="3">
                  <c:v>Poca frecuencia y mucho riesgo   ·   se quedan contigo</c:v>
                </c:pt>
              </c:strCache>
            </c:strRef>
          </c:cat>
          <c:val>
            <c:numRef>
              <c:f>Ejemplo!$C$31:$C$34</c:f>
              <c:numCache>
                <c:formatCode>#,##0</c:formatCode>
                <c:ptCount val="4"/>
                <c:pt idx="0">
                  <c:v>24</c:v>
                </c:pt>
                <c:pt idx="1">
                  <c:v>31</c:v>
                </c:pt>
                <c:pt idx="2">
                  <c:v>0</c:v>
                </c:pt>
                <c:pt idx="3">
                  <c:v>8</c:v>
                </c:pt>
              </c:numCache>
            </c:numRef>
          </c:val>
        </c:ser>
        <c:gapWidth val="150"/>
        <c:overlap val="0"/>
        <c:axId val="43253731"/>
        <c:axId val="35293965"/>
      </c:barChart>
      <c:catAx>
        <c:axId val="432537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293965"/>
        <c:crosses val="autoZero"/>
        <c:auto val="1"/>
        <c:lblAlgn val="ctr"/>
        <c:lblOffset val="100"/>
        <c:noMultiLvlLbl val="0"/>
      </c:catAx>
      <c:valAx>
        <c:axId val="35293965"/>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2537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57</xdr:row>
      <xdr:rowOff>0</xdr:rowOff>
    </xdr:from>
    <xdr:to>
      <xdr:col>7</xdr:col>
      <xdr:colOff>150840</xdr:colOff>
      <xdr:row>72</xdr:row>
      <xdr:rowOff>21960</xdr:rowOff>
    </xdr:to>
    <xdr:graphicFrame>
      <xdr:nvGraphicFramePr>
        <xdr:cNvPr id="0" name="Chart 1"/>
        <xdr:cNvGraphicFramePr/>
      </xdr:nvGraphicFramePr>
      <xdr:xfrm>
        <a:off x="154800" y="1953576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57</xdr:row>
      <xdr:rowOff>0</xdr:rowOff>
    </xdr:from>
    <xdr:to>
      <xdr:col>7</xdr:col>
      <xdr:colOff>150840</xdr:colOff>
      <xdr:row>72</xdr:row>
      <xdr:rowOff>21960</xdr:rowOff>
    </xdr:to>
    <xdr:graphicFrame>
      <xdr:nvGraphicFramePr>
        <xdr:cNvPr id="1" name="Chart 1"/>
        <xdr:cNvGraphicFramePr/>
      </xdr:nvGraphicFramePr>
      <xdr:xfrm>
        <a:off x="154800" y="1953576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2"/>
    <col collapsed="false" customWidth="true" hidden="false" outlineLevel="0" max="3" min="3" style="0" width="11"/>
    <col collapsed="false" customWidth="true" hidden="false" outlineLevel="0" max="4" min="4" style="0" width="13"/>
    <col collapsed="false" customWidth="true" hidden="false" outlineLevel="0" max="5" min="5" style="0" width="11"/>
    <col collapsed="false" customWidth="true" hidden="false" outlineLevel="0" max="6" min="6" style="0" width="12"/>
    <col collapsed="false" customWidth="true" hidden="false" outlineLevel="0" max="7" min="7" style="0" width="21"/>
    <col collapsed="false" customWidth="true" hidden="false" outlineLevel="0" max="8" min="8" style="0" width="30"/>
    <col collapsed="false" customWidth="true" hidden="false" outlineLevel="0" max="9" min="9" style="0" width="8"/>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c r="I4" s="3"/>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row>
    <row r="9" customFormat="false" ht="34.5" hidden="false" customHeight="true" outlineLevel="0" collapsed="false">
      <c r="B9" s="6" t="s">
        <v>7</v>
      </c>
      <c r="C9" s="7"/>
    </row>
    <row r="10" customFormat="false" ht="34.5" hidden="false" customHeight="true" outlineLevel="0" collapsed="false">
      <c r="B10" s="6" t="s">
        <v>8</v>
      </c>
      <c r="C10" s="7"/>
    </row>
    <row r="11" customFormat="false" ht="34.5" hidden="false" customHeight="true" outlineLevel="0" collapsed="false">
      <c r="B11" s="6" t="s">
        <v>9</v>
      </c>
      <c r="C11" s="8"/>
    </row>
    <row r="13" customFormat="false" ht="24" hidden="false" customHeight="true" outlineLevel="0" collapsed="false">
      <c r="B13" s="9" t="s">
        <v>10</v>
      </c>
    </row>
    <row r="14" customFormat="false" ht="36" hidden="false" customHeight="true" outlineLevel="0" collapsed="false">
      <c r="B14" s="4" t="s">
        <v>11</v>
      </c>
      <c r="C14" s="5" t="s">
        <v>12</v>
      </c>
      <c r="D14" s="5" t="s">
        <v>13</v>
      </c>
      <c r="E14" s="5" t="s">
        <v>14</v>
      </c>
      <c r="F14" s="5" t="s">
        <v>15</v>
      </c>
      <c r="G14" s="5" t="s">
        <v>16</v>
      </c>
      <c r="H14" s="4" t="s">
        <v>17</v>
      </c>
      <c r="I14" s="5" t="s">
        <v>18</v>
      </c>
    </row>
    <row r="15" customFormat="false" ht="18.75" hidden="false" customHeight="true" outlineLevel="0" collapsed="false">
      <c r="B15" s="10" t="s">
        <v>19</v>
      </c>
      <c r="C15" s="7"/>
      <c r="D15" s="8"/>
      <c r="E15" s="11" t="str">
        <f aca="false">IF(OR(C15="",C10=""),"",IF(C15&gt;=C10,"Mucha","Poca"))</f>
        <v/>
      </c>
      <c r="F15" s="11" t="str">
        <f aca="false">IF(OR(D15="",C11=""),"",IF(D15&gt;=C11,"Mucha","Poca"))</f>
        <v/>
      </c>
      <c r="G15" s="12" t="str">
        <f aca="false">IF(OR(E15="",F15=""),"",IF(C15&gt;=C10,IF(D15&gt;=C11,"Tu cuello de botella","Se escribe en una norma"),IF(D15&gt;=C11,"Se queda contigo","Se delega y se olvida")))</f>
        <v/>
      </c>
      <c r="H15" s="12" t="str">
        <f aca="false">IF(G15="","",IF(G15="Tu cuello de botella","Escribe el criterio y un límite en euros",IF(G15="Se escribe en una norma","Norma de dos líneas y fuera de tu mesa",IF(G15="Se queda contigo","No se delega: es tuya de verdad","Delégala entera y no vuelvas a mirarla"))))</f>
        <v/>
      </c>
      <c r="I15" s="13" t="str">
        <f aca="false">IF(G15="","",IF(G15="Se escribe en una norma",1,IF(G15="Tu cuello de botella",2,IF(G15="Se delega y se olvida",3,4))))</f>
        <v/>
      </c>
    </row>
    <row r="16" customFormat="false" ht="18.75" hidden="false" customHeight="true" outlineLevel="0" collapsed="false">
      <c r="B16" s="10" t="s">
        <v>20</v>
      </c>
      <c r="C16" s="7"/>
      <c r="D16" s="8"/>
      <c r="E16" s="11" t="str">
        <f aca="false">IF(OR(C16="",C10=""),"",IF(C16&gt;=C10,"Mucha","Poca"))</f>
        <v/>
      </c>
      <c r="F16" s="11" t="str">
        <f aca="false">IF(OR(D16="",C11=""),"",IF(D16&gt;=C11,"Mucha","Poca"))</f>
        <v/>
      </c>
      <c r="G16" s="12" t="str">
        <f aca="false">IF(OR(E16="",F16=""),"",IF(C16&gt;=C10,IF(D16&gt;=C11,"Tu cuello de botella","Se escribe en una norma"),IF(D16&gt;=C11,"Se queda contigo","Se delega y se olvida")))</f>
        <v/>
      </c>
      <c r="H16" s="12" t="str">
        <f aca="false">IF(G16="","",IF(G16="Tu cuello de botella","Escribe el criterio y un límite en euros",IF(G16="Se escribe en una norma","Norma de dos líneas y fuera de tu mesa",IF(G16="Se queda contigo","No se delega: es tuya de verdad","Delégala entera y no vuelvas a mirarla"))))</f>
        <v/>
      </c>
      <c r="I16" s="13" t="str">
        <f aca="false">IF(G16="","",IF(G16="Se escribe en una norma",1,IF(G16="Tu cuello de botella",2,IF(G16="Se delega y se olvida",3,4))))</f>
        <v/>
      </c>
    </row>
    <row r="17" customFormat="false" ht="18.75" hidden="false" customHeight="true" outlineLevel="0" collapsed="false">
      <c r="B17" s="10" t="s">
        <v>21</v>
      </c>
      <c r="C17" s="7"/>
      <c r="D17" s="8"/>
      <c r="E17" s="11" t="str">
        <f aca="false">IF(OR(C17="",C10=""),"",IF(C17&gt;=C10,"Mucha","Poca"))</f>
        <v/>
      </c>
      <c r="F17" s="11" t="str">
        <f aca="false">IF(OR(D17="",C11=""),"",IF(D17&gt;=C11,"Mucha","Poca"))</f>
        <v/>
      </c>
      <c r="G17" s="12" t="str">
        <f aca="false">IF(OR(E17="",F17=""),"",IF(C17&gt;=C10,IF(D17&gt;=C11,"Tu cuello de botella","Se escribe en una norma"),IF(D17&gt;=C11,"Se queda contigo","Se delega y se olvida")))</f>
        <v/>
      </c>
      <c r="H17" s="12" t="str">
        <f aca="false">IF(G17="","",IF(G17="Tu cuello de botella","Escribe el criterio y un límite en euros",IF(G17="Se escribe en una norma","Norma de dos líneas y fuera de tu mesa",IF(G17="Se queda contigo","No se delega: es tuya de verdad","Delégala entera y no vuelvas a mirarla"))))</f>
        <v/>
      </c>
      <c r="I17" s="13" t="str">
        <f aca="false">IF(G17="","",IF(G17="Se escribe en una norma",1,IF(G17="Tu cuello de botella",2,IF(G17="Se delega y se olvida",3,4))))</f>
        <v/>
      </c>
    </row>
    <row r="18" customFormat="false" ht="18.75" hidden="false" customHeight="true" outlineLevel="0" collapsed="false">
      <c r="B18" s="10" t="s">
        <v>22</v>
      </c>
      <c r="C18" s="7"/>
      <c r="D18" s="8"/>
      <c r="E18" s="11" t="str">
        <f aca="false">IF(OR(C18="",C10=""),"",IF(C18&gt;=C10,"Mucha","Poca"))</f>
        <v/>
      </c>
      <c r="F18" s="11" t="str">
        <f aca="false">IF(OR(D18="",C11=""),"",IF(D18&gt;=C11,"Mucha","Poca"))</f>
        <v/>
      </c>
      <c r="G18" s="12" t="str">
        <f aca="false">IF(OR(E18="",F18=""),"",IF(C18&gt;=C10,IF(D18&gt;=C11,"Tu cuello de botella","Se escribe en una norma"),IF(D18&gt;=C11,"Se queda contigo","Se delega y se olvida")))</f>
        <v/>
      </c>
      <c r="H18" s="12" t="str">
        <f aca="false">IF(G18="","",IF(G18="Tu cuello de botella","Escribe el criterio y un límite en euros",IF(G18="Se escribe en una norma","Norma de dos líneas y fuera de tu mesa",IF(G18="Se queda contigo","No se delega: es tuya de verdad","Delégala entera y no vuelvas a mirarla"))))</f>
        <v/>
      </c>
      <c r="I18" s="13" t="str">
        <f aca="false">IF(G18="","",IF(G18="Se escribe en una norma",1,IF(G18="Tu cuello de botella",2,IF(G18="Se delega y se olvida",3,4))))</f>
        <v/>
      </c>
    </row>
    <row r="19" customFormat="false" ht="18.75" hidden="false" customHeight="true" outlineLevel="0" collapsed="false">
      <c r="B19" s="10" t="s">
        <v>23</v>
      </c>
      <c r="C19" s="7"/>
      <c r="D19" s="8"/>
      <c r="E19" s="11" t="str">
        <f aca="false">IF(OR(C19="",C10=""),"",IF(C19&gt;=C10,"Mucha","Poca"))</f>
        <v/>
      </c>
      <c r="F19" s="11" t="str">
        <f aca="false">IF(OR(D19="",C11=""),"",IF(D19&gt;=C11,"Mucha","Poca"))</f>
        <v/>
      </c>
      <c r="G19" s="12" t="str">
        <f aca="false">IF(OR(E19="",F19=""),"",IF(C19&gt;=C10,IF(D19&gt;=C11,"Tu cuello de botella","Se escribe en una norma"),IF(D19&gt;=C11,"Se queda contigo","Se delega y se olvida")))</f>
        <v/>
      </c>
      <c r="H19" s="12" t="str">
        <f aca="false">IF(G19="","",IF(G19="Tu cuello de botella","Escribe el criterio y un límite en euros",IF(G19="Se escribe en una norma","Norma de dos líneas y fuera de tu mesa",IF(G19="Se queda contigo","No se delega: es tuya de verdad","Delégala entera y no vuelvas a mirarla"))))</f>
        <v/>
      </c>
      <c r="I19" s="13" t="str">
        <f aca="false">IF(G19="","",IF(G19="Se escribe en una norma",1,IF(G19="Tu cuello de botella",2,IF(G19="Se delega y se olvida",3,4))))</f>
        <v/>
      </c>
    </row>
    <row r="20" customFormat="false" ht="18.75" hidden="false" customHeight="true" outlineLevel="0" collapsed="false">
      <c r="B20" s="10" t="s">
        <v>24</v>
      </c>
      <c r="C20" s="7"/>
      <c r="D20" s="8"/>
      <c r="E20" s="11" t="str">
        <f aca="false">IF(OR(C20="",C10=""),"",IF(C20&gt;=C10,"Mucha","Poca"))</f>
        <v/>
      </c>
      <c r="F20" s="11" t="str">
        <f aca="false">IF(OR(D20="",C11=""),"",IF(D20&gt;=C11,"Mucha","Poca"))</f>
        <v/>
      </c>
      <c r="G20" s="12" t="str">
        <f aca="false">IF(OR(E20="",F20=""),"",IF(C20&gt;=C10,IF(D20&gt;=C11,"Tu cuello de botella","Se escribe en una norma"),IF(D20&gt;=C11,"Se queda contigo","Se delega y se olvida")))</f>
        <v/>
      </c>
      <c r="H20" s="12" t="str">
        <f aca="false">IF(G20="","",IF(G20="Tu cuello de botella","Escribe el criterio y un límite en euros",IF(G20="Se escribe en una norma","Norma de dos líneas y fuera de tu mesa",IF(G20="Se queda contigo","No se delega: es tuya de verdad","Delégala entera y no vuelvas a mirarla"))))</f>
        <v/>
      </c>
      <c r="I20" s="13" t="str">
        <f aca="false">IF(G20="","",IF(G20="Se escribe en una norma",1,IF(G20="Tu cuello de botella",2,IF(G20="Se delega y se olvida",3,4))))</f>
        <v/>
      </c>
    </row>
    <row r="21" customFormat="false" ht="18.75" hidden="false" customHeight="true" outlineLevel="0" collapsed="false">
      <c r="B21" s="10" t="s">
        <v>25</v>
      </c>
      <c r="C21" s="7"/>
      <c r="D21" s="8"/>
      <c r="E21" s="11" t="str">
        <f aca="false">IF(OR(C21="",C10=""),"",IF(C21&gt;=C10,"Mucha","Poca"))</f>
        <v/>
      </c>
      <c r="F21" s="11" t="str">
        <f aca="false">IF(OR(D21="",C11=""),"",IF(D21&gt;=C11,"Mucha","Poca"))</f>
        <v/>
      </c>
      <c r="G21" s="12" t="str">
        <f aca="false">IF(OR(E21="",F21=""),"",IF(C21&gt;=C10,IF(D21&gt;=C11,"Tu cuello de botella","Se escribe en una norma"),IF(D21&gt;=C11,"Se queda contigo","Se delega y se olvida")))</f>
        <v/>
      </c>
      <c r="H21" s="12" t="str">
        <f aca="false">IF(G21="","",IF(G21="Tu cuello de botella","Escribe el criterio y un límite en euros",IF(G21="Se escribe en una norma","Norma de dos líneas y fuera de tu mesa",IF(G21="Se queda contigo","No se delega: es tuya de verdad","Delégala entera y no vuelvas a mirarla"))))</f>
        <v/>
      </c>
      <c r="I21" s="13" t="str">
        <f aca="false">IF(G21="","",IF(G21="Se escribe en una norma",1,IF(G21="Tu cuello de botella",2,IF(G21="Se delega y se olvida",3,4))))</f>
        <v/>
      </c>
    </row>
    <row r="22" customFormat="false" ht="18.75" hidden="false" customHeight="true" outlineLevel="0" collapsed="false">
      <c r="B22" s="10" t="s">
        <v>26</v>
      </c>
      <c r="C22" s="7"/>
      <c r="D22" s="8"/>
      <c r="E22" s="11" t="str">
        <f aca="false">IF(OR(C22="",C10=""),"",IF(C22&gt;=C10,"Mucha","Poca"))</f>
        <v/>
      </c>
      <c r="F22" s="11" t="str">
        <f aca="false">IF(OR(D22="",C11=""),"",IF(D22&gt;=C11,"Mucha","Poca"))</f>
        <v/>
      </c>
      <c r="G22" s="12" t="str">
        <f aca="false">IF(OR(E22="",F22=""),"",IF(C22&gt;=C10,IF(D22&gt;=C11,"Tu cuello de botella","Se escribe en una norma"),IF(D22&gt;=C11,"Se queda contigo","Se delega y se olvida")))</f>
        <v/>
      </c>
      <c r="H22" s="12" t="str">
        <f aca="false">IF(G22="","",IF(G22="Tu cuello de botella","Escribe el criterio y un límite en euros",IF(G22="Se escribe en una norma","Norma de dos líneas y fuera de tu mesa",IF(G22="Se queda contigo","No se delega: es tuya de verdad","Delégala entera y no vuelvas a mirarla"))))</f>
        <v/>
      </c>
      <c r="I22" s="13" t="str">
        <f aca="false">IF(G22="","",IF(G22="Se escribe en una norma",1,IF(G22="Tu cuello de botella",2,IF(G22="Se delega y se olvida",3,4))))</f>
        <v/>
      </c>
    </row>
    <row r="23" customFormat="false" ht="18.75" hidden="false" customHeight="true" outlineLevel="0" collapsed="false">
      <c r="B23" s="14"/>
      <c r="C23" s="7"/>
      <c r="D23" s="8"/>
      <c r="E23" s="11" t="str">
        <f aca="false">IF(OR(C23="",C10=""),"",IF(C23&gt;=C10,"Mucha","Poca"))</f>
        <v/>
      </c>
      <c r="F23" s="11" t="str">
        <f aca="false">IF(OR(D23="",C11=""),"",IF(D23&gt;=C11,"Mucha","Poca"))</f>
        <v/>
      </c>
      <c r="G23" s="12" t="str">
        <f aca="false">IF(OR(E23="",F23=""),"",IF(C23&gt;=C10,IF(D23&gt;=C11,"Tu cuello de botella","Se escribe en una norma"),IF(D23&gt;=C11,"Se queda contigo","Se delega y se olvida")))</f>
        <v/>
      </c>
      <c r="H23" s="12" t="str">
        <f aca="false">IF(G23="","",IF(G23="Tu cuello de botella","Escribe el criterio y un límite en euros",IF(G23="Se escribe en una norma","Norma de dos líneas y fuera de tu mesa",IF(G23="Se queda contigo","No se delega: es tuya de verdad","Delégala entera y no vuelvas a mirarla"))))</f>
        <v/>
      </c>
      <c r="I23" s="13" t="str">
        <f aca="false">IF(G23="","",IF(G23="Se escribe en una norma",1,IF(G23="Tu cuello de botella",2,IF(G23="Se delega y se olvida",3,4))))</f>
        <v/>
      </c>
    </row>
    <row r="24" customFormat="false" ht="18.75" hidden="false" customHeight="true" outlineLevel="0" collapsed="false">
      <c r="B24" s="14"/>
      <c r="C24" s="7"/>
      <c r="D24" s="8"/>
      <c r="E24" s="11" t="str">
        <f aca="false">IF(OR(C24="",C10=""),"",IF(C24&gt;=C10,"Mucha","Poca"))</f>
        <v/>
      </c>
      <c r="F24" s="11" t="str">
        <f aca="false">IF(OR(D24="",C11=""),"",IF(D24&gt;=C11,"Mucha","Poca"))</f>
        <v/>
      </c>
      <c r="G24" s="12" t="str">
        <f aca="false">IF(OR(E24="",F24=""),"",IF(C24&gt;=C10,IF(D24&gt;=C11,"Tu cuello de botella","Se escribe en una norma"),IF(D24&gt;=C11,"Se queda contigo","Se delega y se olvida")))</f>
        <v/>
      </c>
      <c r="H24" s="12" t="str">
        <f aca="false">IF(G24="","",IF(G24="Tu cuello de botella","Escribe el criterio y un límite en euros",IF(G24="Se escribe en una norma","Norma de dos líneas y fuera de tu mesa",IF(G24="Se queda contigo","No se delega: es tuya de verdad","Delégala entera y no vuelvas a mirarla"))))</f>
        <v/>
      </c>
      <c r="I24" s="13" t="str">
        <f aca="false">IF(G24="","",IF(G24="Se escribe en una norma",1,IF(G24="Tu cuello de botella",2,IF(G24="Se delega y se olvida",3,4))))</f>
        <v/>
      </c>
    </row>
    <row r="25" customFormat="false" ht="18.75" hidden="false" customHeight="true" outlineLevel="0" collapsed="false">
      <c r="B25" s="14"/>
      <c r="C25" s="7"/>
      <c r="D25" s="8"/>
      <c r="E25" s="11" t="str">
        <f aca="false">IF(OR(C25="",C10=""),"",IF(C25&gt;=C10,"Mucha","Poca"))</f>
        <v/>
      </c>
      <c r="F25" s="11" t="str">
        <f aca="false">IF(OR(D25="",C11=""),"",IF(D25&gt;=C11,"Mucha","Poca"))</f>
        <v/>
      </c>
      <c r="G25" s="12" t="str">
        <f aca="false">IF(OR(E25="",F25=""),"",IF(C25&gt;=C10,IF(D25&gt;=C11,"Tu cuello de botella","Se escribe en una norma"),IF(D25&gt;=C11,"Se queda contigo","Se delega y se olvida")))</f>
        <v/>
      </c>
      <c r="H25" s="12" t="str">
        <f aca="false">IF(G25="","",IF(G25="Tu cuello de botella","Escribe el criterio y un límite en euros",IF(G25="Se escribe en una norma","Norma de dos líneas y fuera de tu mesa",IF(G25="Se queda contigo","No se delega: es tuya de verdad","Delégala entera y no vuelvas a mirarla"))))</f>
        <v/>
      </c>
      <c r="I25" s="13" t="str">
        <f aca="false">IF(G25="","",IF(G25="Se escribe en una norma",1,IF(G25="Tu cuello de botella",2,IF(G25="Se delega y se olvida",3,4))))</f>
        <v/>
      </c>
    </row>
    <row r="26" customFormat="false" ht="18.75" hidden="false" customHeight="true" outlineLevel="0" collapsed="false">
      <c r="B26" s="14"/>
      <c r="C26" s="7"/>
      <c r="D26" s="8"/>
      <c r="E26" s="11" t="str">
        <f aca="false">IF(OR(C26="",C10=""),"",IF(C26&gt;=C10,"Mucha","Poca"))</f>
        <v/>
      </c>
      <c r="F26" s="11" t="str">
        <f aca="false">IF(OR(D26="",C11=""),"",IF(D26&gt;=C11,"Mucha","Poca"))</f>
        <v/>
      </c>
      <c r="G26" s="12" t="str">
        <f aca="false">IF(OR(E26="",F26=""),"",IF(C26&gt;=C10,IF(D26&gt;=C11,"Tu cuello de botella","Se escribe en una norma"),IF(D26&gt;=C11,"Se queda contigo","Se delega y se olvida")))</f>
        <v/>
      </c>
      <c r="H26" s="12" t="str">
        <f aca="false">IF(G26="","",IF(G26="Tu cuello de botella","Escribe el criterio y un límite en euros",IF(G26="Se escribe en una norma","Norma de dos líneas y fuera de tu mesa",IF(G26="Se queda contigo","No se delega: es tuya de verdad","Delégala entera y no vuelvas a mirarla"))))</f>
        <v/>
      </c>
      <c r="I26" s="13" t="str">
        <f aca="false">IF(G26="","",IF(G26="Se escribe en una norma",1,IF(G26="Tu cuello de botella",2,IF(G26="Se delega y se olvida",3,4))))</f>
        <v/>
      </c>
    </row>
    <row r="27" customFormat="false" ht="34.5" hidden="false" customHeight="true" outlineLevel="0" collapsed="false">
      <c r="B27" s="15" t="s">
        <v>27</v>
      </c>
      <c r="C27" s="16" t="str">
        <f aca="false">IF(COUNT(C15:C26)=0,"",SUM(C15:C26))</f>
        <v/>
      </c>
      <c r="D27" s="16" t="str">
        <f aca="false">IF(OR(C27="",C8="",C8=0),"",C27/C8*230)</f>
        <v/>
      </c>
    </row>
    <row r="29" customFormat="false" ht="24" hidden="false" customHeight="true" outlineLevel="0" collapsed="false">
      <c r="B29" s="9" t="s">
        <v>28</v>
      </c>
    </row>
    <row r="30" customFormat="false" ht="36" hidden="false" customHeight="true" outlineLevel="0" collapsed="false">
      <c r="B30" s="4" t="s">
        <v>29</v>
      </c>
      <c r="C30" s="5" t="s">
        <v>30</v>
      </c>
      <c r="D30" s="5" t="s">
        <v>31</v>
      </c>
      <c r="E30" s="5" t="s">
        <v>32</v>
      </c>
      <c r="F30" s="5" t="s">
        <v>18</v>
      </c>
      <c r="G30" s="4" t="s">
        <v>33</v>
      </c>
    </row>
    <row r="31" customFormat="false" ht="34.5" hidden="false" customHeight="true" outlineLevel="0" collapsed="false">
      <c r="B31" s="6" t="s">
        <v>34</v>
      </c>
      <c r="C31" s="17" t="str">
        <f aca="false">IF(C27="","",SUMIF(G15:G26,"Se escribe en una norma",C15:C26))</f>
        <v/>
      </c>
      <c r="D31" s="17" t="str">
        <f aca="false">IF(C27="","",COUNTIF(G15:G26,"Se escribe en una norma"))</f>
        <v/>
      </c>
      <c r="E31" s="18" t="str">
        <f aca="false">IF(OR(C27="",C27=0),"",C31/C27)</f>
        <v/>
      </c>
      <c r="F31" s="10" t="s">
        <v>35</v>
      </c>
      <c r="G31" s="6" t="s">
        <v>36</v>
      </c>
    </row>
    <row r="32" customFormat="false" ht="48.75" hidden="false" customHeight="true" outlineLevel="0" collapsed="false">
      <c r="B32" s="6" t="s">
        <v>37</v>
      </c>
      <c r="C32" s="17" t="str">
        <f aca="false">IF(C27="","",SUMIF(G15:G26,"Tu cuello de botella",C15:C26))</f>
        <v/>
      </c>
      <c r="D32" s="17" t="str">
        <f aca="false">IF(C27="","",COUNTIF(G15:G26,"Tu cuello de botella"))</f>
        <v/>
      </c>
      <c r="E32" s="18" t="str">
        <f aca="false">IF(OR(C27="",C27=0),"",C32/C27)</f>
        <v/>
      </c>
      <c r="F32" s="10" t="s">
        <v>38</v>
      </c>
      <c r="G32" s="6" t="s">
        <v>39</v>
      </c>
    </row>
    <row r="33" customFormat="false" ht="48.75" hidden="false" customHeight="true" outlineLevel="0" collapsed="false">
      <c r="B33" s="6" t="s">
        <v>40</v>
      </c>
      <c r="C33" s="17" t="str">
        <f aca="false">IF(C27="","",SUMIF(G15:G26,"Se delega y se olvida",C15:C26))</f>
        <v/>
      </c>
      <c r="D33" s="17" t="str">
        <f aca="false">IF(C27="","",COUNTIF(G15:G26,"Se delega y se olvida"))</f>
        <v/>
      </c>
      <c r="E33" s="18" t="str">
        <f aca="false">IF(OR(C27="",C27=0),"",C33/C27)</f>
        <v/>
      </c>
      <c r="F33" s="10" t="s">
        <v>41</v>
      </c>
      <c r="G33" s="6" t="s">
        <v>42</v>
      </c>
    </row>
    <row r="34" customFormat="false" ht="34.5" hidden="false" customHeight="true" outlineLevel="0" collapsed="false">
      <c r="B34" s="6" t="s">
        <v>43</v>
      </c>
      <c r="C34" s="17" t="str">
        <f aca="false">IF(C27="","",SUMIF(G15:G26,"Se queda contigo",C15:C26))</f>
        <v/>
      </c>
      <c r="D34" s="17" t="str">
        <f aca="false">IF(C27="","",COUNTIF(G15:G26,"Se queda contigo"))</f>
        <v/>
      </c>
      <c r="E34" s="18" t="str">
        <f aca="false">IF(OR(C27="",C27=0),"",C34/C27)</f>
        <v/>
      </c>
      <c r="F34" s="10" t="s">
        <v>44</v>
      </c>
      <c r="G34" s="6" t="s">
        <v>45</v>
      </c>
    </row>
    <row r="36" customFormat="false" ht="24" hidden="false" customHeight="true" outlineLevel="0" collapsed="false">
      <c r="B36" s="9" t="s">
        <v>46</v>
      </c>
    </row>
    <row r="37" customFormat="false" ht="30" hidden="false" customHeight="true" outlineLevel="0" collapsed="false">
      <c r="B37" s="4" t="s">
        <v>47</v>
      </c>
      <c r="C37" s="5" t="s">
        <v>48</v>
      </c>
      <c r="D37" s="5" t="s">
        <v>49</v>
      </c>
      <c r="E37" s="4" t="s">
        <v>50</v>
      </c>
    </row>
    <row r="38" customFormat="false" ht="48.75" hidden="false" customHeight="true" outlineLevel="0" collapsed="false">
      <c r="B38" s="6" t="s">
        <v>51</v>
      </c>
      <c r="C38" s="19"/>
      <c r="D38" s="13" t="str">
        <f aca="false">IF(C38="","",IF(C38="No",1,0))</f>
        <v/>
      </c>
      <c r="E38" s="6" t="s">
        <v>52</v>
      </c>
    </row>
    <row r="39" customFormat="false" ht="48.75" hidden="false" customHeight="true" outlineLevel="0" collapsed="false">
      <c r="B39" s="6" t="s">
        <v>53</v>
      </c>
      <c r="C39" s="19"/>
      <c r="D39" s="13" t="str">
        <f aca="false">IF(C39="","",IF(C39="No",1,0))</f>
        <v/>
      </c>
      <c r="E39" s="6" t="s">
        <v>54</v>
      </c>
    </row>
    <row r="40" customFormat="false" ht="48.75" hidden="false" customHeight="true" outlineLevel="0" collapsed="false">
      <c r="B40" s="6" t="s">
        <v>55</v>
      </c>
      <c r="C40" s="19"/>
      <c r="D40" s="13" t="str">
        <f aca="false">IF(C40="","",IF(C40="No",1,0))</f>
        <v/>
      </c>
      <c r="E40" s="6" t="s">
        <v>56</v>
      </c>
    </row>
    <row r="41" customFormat="false" ht="48.75" hidden="false" customHeight="true" outlineLevel="0" collapsed="false">
      <c r="B41" s="6" t="s">
        <v>57</v>
      </c>
      <c r="C41" s="19"/>
      <c r="D41" s="13" t="str">
        <f aca="false">IF(C41="","",IF(C41="No",1,0))</f>
        <v/>
      </c>
      <c r="E41" s="6" t="s">
        <v>58</v>
      </c>
    </row>
    <row r="42" customFormat="false" ht="48.75" hidden="false" customHeight="true" outlineLevel="0" collapsed="false">
      <c r="B42" s="6" t="s">
        <v>59</v>
      </c>
      <c r="C42" s="19"/>
      <c r="D42" s="13" t="str">
        <f aca="false">IF(C42="","",IF(C42="No",1,0))</f>
        <v/>
      </c>
      <c r="E42" s="6" t="s">
        <v>60</v>
      </c>
    </row>
    <row r="43" customFormat="false" ht="48.75" hidden="false" customHeight="true" outlineLevel="0" collapsed="false">
      <c r="B43" s="6" t="s">
        <v>61</v>
      </c>
      <c r="C43" s="19"/>
      <c r="D43" s="13" t="str">
        <f aca="false">IF(C43="","",IF(C43="No",1,0))</f>
        <v/>
      </c>
      <c r="E43" s="6" t="s">
        <v>62</v>
      </c>
    </row>
    <row r="44" customFormat="false" ht="19.5" hidden="false" customHeight="true" outlineLevel="0" collapsed="false">
      <c r="B44" s="20" t="s">
        <v>63</v>
      </c>
      <c r="D44" s="21" t="str">
        <f aca="false">IF(COUNT(D38:D43)=0,"",SUM(D38:D43))</f>
        <v/>
      </c>
      <c r="E44" s="22" t="str">
        <f aca="false">IF(D44="","",IF(D44&lt;=1,"Dependencia baja: no te descuentan nada",IF(D44&lt;=4,"Dependencia media: hay descuento","Dependencia alta: el descuento es el mayor de los tres")))</f>
        <v/>
      </c>
    </row>
    <row r="46" customFormat="false" ht="24" hidden="false" customHeight="true" outlineLevel="0" collapsed="false">
      <c r="B46" s="9" t="s">
        <v>64</v>
      </c>
    </row>
    <row r="47" customFormat="false" ht="30" hidden="false" customHeight="true" outlineLevel="0" collapsed="false">
      <c r="B47" s="4" t="s">
        <v>65</v>
      </c>
      <c r="C47" s="5" t="s">
        <v>66</v>
      </c>
      <c r="D47" s="5" t="s">
        <v>67</v>
      </c>
      <c r="E47" s="4" t="s">
        <v>68</v>
      </c>
    </row>
    <row r="48" customFormat="false" ht="34.5" hidden="false" customHeight="true" outlineLevel="0" collapsed="false">
      <c r="B48" s="6" t="s">
        <v>69</v>
      </c>
      <c r="C48" s="23" t="str">
        <f aca="false">IF(OR(C27="",C9=""),"",C27*C9/60)</f>
        <v/>
      </c>
    </row>
    <row r="49" customFormat="false" ht="18.75" hidden="false" customHeight="true" outlineLevel="0" collapsed="false">
      <c r="B49" s="10" t="s">
        <v>70</v>
      </c>
      <c r="C49" s="24" t="str">
        <f aca="false">IF(C48="","",C48*26)</f>
        <v/>
      </c>
    </row>
    <row r="50" customFormat="false" ht="34.5" hidden="false" customHeight="true" outlineLevel="0" collapsed="false">
      <c r="B50" s="15" t="s">
        <v>71</v>
      </c>
      <c r="C50" s="25" t="str">
        <f aca="false">IF(C49="","",C49/8)</f>
        <v/>
      </c>
    </row>
    <row r="51" customFormat="false" ht="18.75" hidden="false" customHeight="true" outlineLevel="0" collapsed="false">
      <c r="B51" s="10" t="s">
        <v>72</v>
      </c>
      <c r="C51" s="8"/>
    </row>
    <row r="52" customFormat="false" ht="34.5" hidden="false" customHeight="true" outlineLevel="0" collapsed="false">
      <c r="B52" s="6" t="s">
        <v>73</v>
      </c>
      <c r="C52" s="26" t="str">
        <f aca="false">IF(D44="","",-D44*0.12)</f>
        <v/>
      </c>
      <c r="D52" s="27" t="str">
        <f aca="false">IF(OR(C52="",C51=""),"",C52*C51)</f>
        <v/>
      </c>
    </row>
    <row r="53" customFormat="false" ht="34.5" hidden="false" customHeight="true" outlineLevel="0" collapsed="false">
      <c r="B53" s="15" t="s">
        <v>74</v>
      </c>
      <c r="C53" s="25" t="str">
        <f aca="false">IF(C51="","",1.2)</f>
        <v/>
      </c>
      <c r="D53" s="28" t="str">
        <f aca="false">IF(C51="","",C51*0.12)</f>
        <v/>
      </c>
    </row>
    <row r="55" customFormat="false" ht="15" hidden="false" customHeight="true" outlineLevel="0" collapsed="false">
      <c r="B55" s="29" t="s">
        <v>75</v>
      </c>
      <c r="C55" s="30" t="s">
        <v>76</v>
      </c>
      <c r="D55" s="30"/>
      <c r="E55" s="30" t="s">
        <v>77</v>
      </c>
      <c r="F55" s="30"/>
      <c r="G55" s="29" t="s">
        <v>78</v>
      </c>
    </row>
    <row r="56" customFormat="false" ht="30" hidden="false" customHeight="true" outlineLevel="0" collapsed="false">
      <c r="B56" s="31" t="str">
        <f aca="false">IF(C27="","",C27)</f>
        <v/>
      </c>
      <c r="C56" s="32" t="str">
        <f aca="false">IF(C34="","",C34)</f>
        <v/>
      </c>
      <c r="D56" s="32"/>
      <c r="E56" s="33" t="str">
        <f aca="false">IF(C50="","",C50)</f>
        <v/>
      </c>
      <c r="F56" s="33"/>
      <c r="G56" s="34" t="str">
        <f aca="false">IF(D52="","",D52)</f>
        <v/>
      </c>
    </row>
  </sheetData>
  <sheetProtection sheet="true"/>
  <mergeCells count="5">
    <mergeCell ref="B4:I4"/>
    <mergeCell ref="C55:D55"/>
    <mergeCell ref="E55:F55"/>
    <mergeCell ref="C56:D56"/>
    <mergeCell ref="E56:F56"/>
  </mergeCells>
  <dataValidations count="6">
    <dataValidation allowBlank="true" error="Elige un valor de la lista." errorStyle="stop" errorTitle="Valor no válido" operator="between" prompt="Sí o No" promptTitle="Qué escribir aquí" showDropDown="false" showErrorMessage="false" showInputMessage="true" sqref="C38"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39"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0"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1"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2"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2"/>
    <col collapsed="false" customWidth="true" hidden="false" outlineLevel="0" max="3" min="3" style="0" width="11"/>
    <col collapsed="false" customWidth="true" hidden="false" outlineLevel="0" max="4" min="4" style="0" width="13"/>
    <col collapsed="false" customWidth="true" hidden="false" outlineLevel="0" max="5" min="5" style="0" width="11"/>
    <col collapsed="false" customWidth="true" hidden="false" outlineLevel="0" max="6" min="6" style="0" width="12"/>
    <col collapsed="false" customWidth="true" hidden="false" outlineLevel="0" max="7" min="7" style="0" width="21"/>
    <col collapsed="false" customWidth="true" hidden="false" outlineLevel="0" max="8" min="8" style="0" width="30"/>
    <col collapsed="false" customWidth="true" hidden="false" outlineLevel="0" max="9" min="9" style="0" width="8"/>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5" t="s">
        <v>79</v>
      </c>
      <c r="C4" s="35"/>
      <c r="D4" s="35"/>
      <c r="E4" s="35"/>
      <c r="F4" s="35"/>
      <c r="G4" s="35"/>
      <c r="H4" s="35"/>
      <c r="I4" s="35"/>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t="n">
        <v>10</v>
      </c>
    </row>
    <row r="9" customFormat="false" ht="34.5" hidden="false" customHeight="true" outlineLevel="0" collapsed="false">
      <c r="B9" s="6" t="s">
        <v>7</v>
      </c>
      <c r="C9" s="7" t="n">
        <v>6</v>
      </c>
    </row>
    <row r="10" customFormat="false" ht="34.5" hidden="false" customHeight="true" outlineLevel="0" collapsed="false">
      <c r="B10" s="6" t="s">
        <v>8</v>
      </c>
      <c r="C10" s="7" t="n">
        <v>5</v>
      </c>
    </row>
    <row r="11" customFormat="false" ht="34.5" hidden="false" customHeight="true" outlineLevel="0" collapsed="false">
      <c r="B11" s="6" t="s">
        <v>9</v>
      </c>
      <c r="C11" s="8" t="n">
        <v>3000</v>
      </c>
    </row>
    <row r="13" customFormat="false" ht="24" hidden="false" customHeight="true" outlineLevel="0" collapsed="false">
      <c r="B13" s="9" t="s">
        <v>10</v>
      </c>
    </row>
    <row r="14" customFormat="false" ht="36" hidden="false" customHeight="true" outlineLevel="0" collapsed="false">
      <c r="B14" s="4" t="s">
        <v>11</v>
      </c>
      <c r="C14" s="5" t="s">
        <v>12</v>
      </c>
      <c r="D14" s="5" t="s">
        <v>13</v>
      </c>
      <c r="E14" s="5" t="s">
        <v>14</v>
      </c>
      <c r="F14" s="5" t="s">
        <v>15</v>
      </c>
      <c r="G14" s="5" t="s">
        <v>16</v>
      </c>
      <c r="H14" s="4" t="s">
        <v>17</v>
      </c>
      <c r="I14" s="5" t="s">
        <v>18</v>
      </c>
    </row>
    <row r="15" customFormat="false" ht="18.75" hidden="false" customHeight="true" outlineLevel="0" collapsed="false">
      <c r="B15" s="10" t="s">
        <v>19</v>
      </c>
      <c r="C15" s="7" t="n">
        <v>2</v>
      </c>
      <c r="D15" s="8" t="n">
        <v>40000</v>
      </c>
      <c r="E15" s="11" t="str">
        <f aca="false">IF(OR(C15="",C10=""),"",IF(C15&gt;=C10,"Mucha","Poca"))</f>
        <v>Poca</v>
      </c>
      <c r="F15" s="11" t="str">
        <f aca="false">IF(OR(D15="",C11=""),"",IF(D15&gt;=C11,"Mucha","Poca"))</f>
        <v>Mucha</v>
      </c>
      <c r="G15" s="12" t="str">
        <f aca="false">IF(OR(E15="",F15=""),"",IF(C15&gt;=C10,IF(D15&gt;=C11,"Tu cuello de botella","Se escribe en una norma"),IF(D15&gt;=C11,"Se queda contigo","Se delega y se olvida")))</f>
        <v>Se queda contigo</v>
      </c>
      <c r="H15" s="12" t="str">
        <f aca="false">IF(G15="","",IF(G15="Tu cuello de botella","Escribe el criterio y un límite en euros",IF(G15="Se escribe en una norma","Norma de dos líneas y fuera de tu mesa",IF(G15="Se queda contigo","No se delega: es tuya de verdad","Delégala entera y no vuelvas a mirarla"))))</f>
        <v>No se delega: es tuya de verdad</v>
      </c>
      <c r="I15" s="13" t="n">
        <f aca="false">IF(G15="","",IF(G15="Se escribe en una norma",1,IF(G15="Tu cuello de botella",2,IF(G15="Se delega y se olvida",3,4))))</f>
        <v>4</v>
      </c>
    </row>
    <row r="16" customFormat="false" ht="18.75" hidden="false" customHeight="true" outlineLevel="0" collapsed="false">
      <c r="B16" s="10" t="s">
        <v>20</v>
      </c>
      <c r="C16" s="7" t="n">
        <v>3</v>
      </c>
      <c r="D16" s="8" t="n">
        <v>25000</v>
      </c>
      <c r="E16" s="11" t="str">
        <f aca="false">IF(OR(C16="",C10=""),"",IF(C16&gt;=C10,"Mucha","Poca"))</f>
        <v>Poca</v>
      </c>
      <c r="F16" s="11" t="str">
        <f aca="false">IF(OR(D16="",C11=""),"",IF(D16&gt;=C11,"Mucha","Poca"))</f>
        <v>Mucha</v>
      </c>
      <c r="G16" s="12" t="str">
        <f aca="false">IF(OR(E16="",F16=""),"",IF(C16&gt;=C10,IF(D16&gt;=C11,"Tu cuello de botella","Se escribe en una norma"),IF(D16&gt;=C11,"Se queda contigo","Se delega y se olvida")))</f>
        <v>Se queda contigo</v>
      </c>
      <c r="H16" s="12" t="str">
        <f aca="false">IF(G16="","",IF(G16="Tu cuello de botella","Escribe el criterio y un límite en euros",IF(G16="Se escribe en una norma","Norma de dos líneas y fuera de tu mesa",IF(G16="Se queda contigo","No se delega: es tuya de verdad","Delégala entera y no vuelvas a mirarla"))))</f>
        <v>No se delega: es tuya de verdad</v>
      </c>
      <c r="I16" s="13" t="n">
        <f aca="false">IF(G16="","",IF(G16="Se escribe en una norma",1,IF(G16="Tu cuello de botella",2,IF(G16="Se delega y se olvida",3,4))))</f>
        <v>4</v>
      </c>
    </row>
    <row r="17" customFormat="false" ht="18.75" hidden="false" customHeight="true" outlineLevel="0" collapsed="false">
      <c r="B17" s="10" t="s">
        <v>21</v>
      </c>
      <c r="C17" s="7" t="n">
        <v>3</v>
      </c>
      <c r="D17" s="8" t="n">
        <v>12000</v>
      </c>
      <c r="E17" s="11" t="str">
        <f aca="false">IF(OR(C17="",C10=""),"",IF(C17&gt;=C10,"Mucha","Poca"))</f>
        <v>Poca</v>
      </c>
      <c r="F17" s="11" t="str">
        <f aca="false">IF(OR(D17="",C11=""),"",IF(D17&gt;=C11,"Mucha","Poca"))</f>
        <v>Mucha</v>
      </c>
      <c r="G17" s="12" t="str">
        <f aca="false">IF(OR(E17="",F17=""),"",IF(C17&gt;=C10,IF(D17&gt;=C11,"Tu cuello de botella","Se escribe en una norma"),IF(D17&gt;=C11,"Se queda contigo","Se delega y se olvida")))</f>
        <v>Se queda contigo</v>
      </c>
      <c r="H17" s="12" t="str">
        <f aca="false">IF(G17="","",IF(G17="Tu cuello de botella","Escribe el criterio y un límite en euros",IF(G17="Se escribe en una norma","Norma de dos líneas y fuera de tu mesa",IF(G17="Se queda contigo","No se delega: es tuya de verdad","Delégala entera y no vuelvas a mirarla"))))</f>
        <v>No se delega: es tuya de verdad</v>
      </c>
      <c r="I17" s="13" t="n">
        <f aca="false">IF(G17="","",IF(G17="Se escribe en una norma",1,IF(G17="Tu cuello de botella",2,IF(G17="Se delega y se olvida",3,4))))</f>
        <v>4</v>
      </c>
    </row>
    <row r="18" customFormat="false" ht="18.75" hidden="false" customHeight="true" outlineLevel="0" collapsed="false">
      <c r="B18" s="10" t="s">
        <v>22</v>
      </c>
      <c r="C18" s="7" t="n">
        <v>17</v>
      </c>
      <c r="D18" s="8" t="n">
        <v>6000</v>
      </c>
      <c r="E18" s="11" t="str">
        <f aca="false">IF(OR(C18="",C10=""),"",IF(C18&gt;=C10,"Mucha","Poca"))</f>
        <v>Mucha</v>
      </c>
      <c r="F18" s="11" t="str">
        <f aca="false">IF(OR(D18="",C11=""),"",IF(D18&gt;=C11,"Mucha","Poca"))</f>
        <v>Mucha</v>
      </c>
      <c r="G18" s="12" t="str">
        <f aca="false">IF(OR(E18="",F18=""),"",IF(C18&gt;=C10,IF(D18&gt;=C11,"Tu cuello de botella","Se escribe en una norma"),IF(D18&gt;=C11,"Se queda contigo","Se delega y se olvida")))</f>
        <v>Tu cuello de botella</v>
      </c>
      <c r="H18" s="12" t="str">
        <f aca="false">IF(G18="","",IF(G18="Tu cuello de botella","Escribe el criterio y un límite en euros",IF(G18="Se escribe en una norma","Norma de dos líneas y fuera de tu mesa",IF(G18="Se queda contigo","No se delega: es tuya de verdad","Delégala entera y no vuelvas a mirarla"))))</f>
        <v>Escribe el criterio y un límite en euros</v>
      </c>
      <c r="I18" s="13" t="n">
        <f aca="false">IF(G18="","",IF(G18="Se escribe en una norma",1,IF(G18="Tu cuello de botella",2,IF(G18="Se delega y se olvida",3,4))))</f>
        <v>2</v>
      </c>
    </row>
    <row r="19" customFormat="false" ht="18.75" hidden="false" customHeight="true" outlineLevel="0" collapsed="false">
      <c r="B19" s="10" t="s">
        <v>23</v>
      </c>
      <c r="C19" s="7" t="n">
        <v>8</v>
      </c>
      <c r="D19" s="8" t="n">
        <v>8000</v>
      </c>
      <c r="E19" s="11" t="str">
        <f aca="false">IF(OR(C19="",C10=""),"",IF(C19&gt;=C10,"Mucha","Poca"))</f>
        <v>Mucha</v>
      </c>
      <c r="F19" s="11" t="str">
        <f aca="false">IF(OR(D19="",C11=""),"",IF(D19&gt;=C11,"Mucha","Poca"))</f>
        <v>Mucha</v>
      </c>
      <c r="G19" s="12" t="str">
        <f aca="false">IF(OR(E19="",F19=""),"",IF(C19&gt;=C10,IF(D19&gt;=C11,"Tu cuello de botella","Se escribe en una norma"),IF(D19&gt;=C11,"Se queda contigo","Se delega y se olvida")))</f>
        <v>Tu cuello de botella</v>
      </c>
      <c r="H19" s="12" t="str">
        <f aca="false">IF(G19="","",IF(G19="Tu cuello de botella","Escribe el criterio y un límite en euros",IF(G19="Se escribe en una norma","Norma de dos líneas y fuera de tu mesa",IF(G19="Se queda contigo","No se delega: es tuya de verdad","Delégala entera y no vuelvas a mirarla"))))</f>
        <v>Escribe el criterio y un límite en euros</v>
      </c>
      <c r="I19" s="13" t="n">
        <f aca="false">IF(G19="","",IF(G19="Se escribe en una norma",1,IF(G19="Tu cuello de botella",2,IF(G19="Se delega y se olvida",3,4))))</f>
        <v>2</v>
      </c>
    </row>
    <row r="20" customFormat="false" ht="18.75" hidden="false" customHeight="true" outlineLevel="0" collapsed="false">
      <c r="B20" s="10" t="s">
        <v>24</v>
      </c>
      <c r="C20" s="7" t="n">
        <v>6</v>
      </c>
      <c r="D20" s="8" t="n">
        <v>4000</v>
      </c>
      <c r="E20" s="11" t="str">
        <f aca="false">IF(OR(C20="",C10=""),"",IF(C20&gt;=C10,"Mucha","Poca"))</f>
        <v>Mucha</v>
      </c>
      <c r="F20" s="11" t="str">
        <f aca="false">IF(OR(D20="",C11=""),"",IF(D20&gt;=C11,"Mucha","Poca"))</f>
        <v>Mucha</v>
      </c>
      <c r="G20" s="12" t="str">
        <f aca="false">IF(OR(E20="",F20=""),"",IF(C20&gt;=C10,IF(D20&gt;=C11,"Tu cuello de botella","Se escribe en una norma"),IF(D20&gt;=C11,"Se queda contigo","Se delega y se olvida")))</f>
        <v>Tu cuello de botella</v>
      </c>
      <c r="H20" s="12" t="str">
        <f aca="false">IF(G20="","",IF(G20="Tu cuello de botella","Escribe el criterio y un límite en euros",IF(G20="Se escribe en una norma","Norma de dos líneas y fuera de tu mesa",IF(G20="Se queda contigo","No se delega: es tuya de verdad","Delégala entera y no vuelvas a mirarla"))))</f>
        <v>Escribe el criterio y un límite en euros</v>
      </c>
      <c r="I20" s="13" t="n">
        <f aca="false">IF(G20="","",IF(G20="Se escribe en una norma",1,IF(G20="Tu cuello de botella",2,IF(G20="Se delega y se olvida",3,4))))</f>
        <v>2</v>
      </c>
    </row>
    <row r="21" customFormat="false" ht="18.75" hidden="false" customHeight="true" outlineLevel="0" collapsed="false">
      <c r="B21" s="10" t="s">
        <v>25</v>
      </c>
      <c r="C21" s="7" t="n">
        <v>13</v>
      </c>
      <c r="D21" s="8" t="n">
        <v>300</v>
      </c>
      <c r="E21" s="11" t="str">
        <f aca="false">IF(OR(C21="",C10=""),"",IF(C21&gt;=C10,"Mucha","Poca"))</f>
        <v>Mucha</v>
      </c>
      <c r="F21" s="11" t="str">
        <f aca="false">IF(OR(D21="",C11=""),"",IF(D21&gt;=C11,"Mucha","Poca"))</f>
        <v>Poca</v>
      </c>
      <c r="G21" s="12" t="str">
        <f aca="false">IF(OR(E21="",F21=""),"",IF(C21&gt;=C10,IF(D21&gt;=C11,"Tu cuello de botella","Se escribe en una norma"),IF(D21&gt;=C11,"Se queda contigo","Se delega y se olvida")))</f>
        <v>Se escribe en una norma</v>
      </c>
      <c r="H21" s="12" t="str">
        <f aca="false">IF(G21="","",IF(G21="Tu cuello de botella","Escribe el criterio y un límite en euros",IF(G21="Se escribe en una norma","Norma de dos líneas y fuera de tu mesa",IF(G21="Se queda contigo","No se delega: es tuya de verdad","Delégala entera y no vuelvas a mirarla"))))</f>
        <v>Norma de dos líneas y fuera de tu mesa</v>
      </c>
      <c r="I21" s="13" t="n">
        <f aca="false">IF(G21="","",IF(G21="Se escribe en una norma",1,IF(G21="Tu cuello de botella",2,IF(G21="Se delega y se olvida",3,4))))</f>
        <v>1</v>
      </c>
    </row>
    <row r="22" customFormat="false" ht="18.75" hidden="false" customHeight="true" outlineLevel="0" collapsed="false">
      <c r="B22" s="10" t="s">
        <v>26</v>
      </c>
      <c r="C22" s="7" t="n">
        <v>11</v>
      </c>
      <c r="D22" s="8" t="n">
        <v>150</v>
      </c>
      <c r="E22" s="11" t="str">
        <f aca="false">IF(OR(C22="",C10=""),"",IF(C22&gt;=C10,"Mucha","Poca"))</f>
        <v>Mucha</v>
      </c>
      <c r="F22" s="11" t="str">
        <f aca="false">IF(OR(D22="",C11=""),"",IF(D22&gt;=C11,"Mucha","Poca"))</f>
        <v>Poca</v>
      </c>
      <c r="G22" s="12" t="str">
        <f aca="false">IF(OR(E22="",F22=""),"",IF(C22&gt;=C10,IF(D22&gt;=C11,"Tu cuello de botella","Se escribe en una norma"),IF(D22&gt;=C11,"Se queda contigo","Se delega y se olvida")))</f>
        <v>Se escribe en una norma</v>
      </c>
      <c r="H22" s="12" t="str">
        <f aca="false">IF(G22="","",IF(G22="Tu cuello de botella","Escribe el criterio y un límite en euros",IF(G22="Se escribe en una norma","Norma de dos líneas y fuera de tu mesa",IF(G22="Se queda contigo","No se delega: es tuya de verdad","Delégala entera y no vuelvas a mirarla"))))</f>
        <v>Norma de dos líneas y fuera de tu mesa</v>
      </c>
      <c r="I22" s="13" t="n">
        <f aca="false">IF(G22="","",IF(G22="Se escribe en una norma",1,IF(G22="Tu cuello de botella",2,IF(G22="Se delega y se olvida",3,4))))</f>
        <v>1</v>
      </c>
    </row>
    <row r="23" customFormat="false" ht="18.75" hidden="false" customHeight="true" outlineLevel="0" collapsed="false">
      <c r="B23" s="14"/>
      <c r="C23" s="7"/>
      <c r="D23" s="8"/>
      <c r="E23" s="11" t="str">
        <f aca="false">IF(OR(C23="",C10=""),"",IF(C23&gt;=C10,"Mucha","Poca"))</f>
        <v/>
      </c>
      <c r="F23" s="11" t="str">
        <f aca="false">IF(OR(D23="",C11=""),"",IF(D23&gt;=C11,"Mucha","Poca"))</f>
        <v/>
      </c>
      <c r="G23" s="12" t="str">
        <f aca="false">IF(OR(E23="",F23=""),"",IF(C23&gt;=C10,IF(D23&gt;=C11,"Tu cuello de botella","Se escribe en una norma"),IF(D23&gt;=C11,"Se queda contigo","Se delega y se olvida")))</f>
        <v/>
      </c>
      <c r="H23" s="12" t="str">
        <f aca="false">IF(G23="","",IF(G23="Tu cuello de botella","Escribe el criterio y un límite en euros",IF(G23="Se escribe en una norma","Norma de dos líneas y fuera de tu mesa",IF(G23="Se queda contigo","No se delega: es tuya de verdad","Delégala entera y no vuelvas a mirarla"))))</f>
        <v/>
      </c>
      <c r="I23" s="13" t="str">
        <f aca="false">IF(G23="","",IF(G23="Se escribe en una norma",1,IF(G23="Tu cuello de botella",2,IF(G23="Se delega y se olvida",3,4))))</f>
        <v/>
      </c>
    </row>
    <row r="24" customFormat="false" ht="18.75" hidden="false" customHeight="true" outlineLevel="0" collapsed="false">
      <c r="B24" s="14"/>
      <c r="C24" s="7"/>
      <c r="D24" s="8"/>
      <c r="E24" s="11" t="str">
        <f aca="false">IF(OR(C24="",C10=""),"",IF(C24&gt;=C10,"Mucha","Poca"))</f>
        <v/>
      </c>
      <c r="F24" s="11" t="str">
        <f aca="false">IF(OR(D24="",C11=""),"",IF(D24&gt;=C11,"Mucha","Poca"))</f>
        <v/>
      </c>
      <c r="G24" s="12" t="str">
        <f aca="false">IF(OR(E24="",F24=""),"",IF(C24&gt;=C10,IF(D24&gt;=C11,"Tu cuello de botella","Se escribe en una norma"),IF(D24&gt;=C11,"Se queda contigo","Se delega y se olvida")))</f>
        <v/>
      </c>
      <c r="H24" s="12" t="str">
        <f aca="false">IF(G24="","",IF(G24="Tu cuello de botella","Escribe el criterio y un límite en euros",IF(G24="Se escribe en una norma","Norma de dos líneas y fuera de tu mesa",IF(G24="Se queda contigo","No se delega: es tuya de verdad","Delégala entera y no vuelvas a mirarla"))))</f>
        <v/>
      </c>
      <c r="I24" s="13" t="str">
        <f aca="false">IF(G24="","",IF(G24="Se escribe en una norma",1,IF(G24="Tu cuello de botella",2,IF(G24="Se delega y se olvida",3,4))))</f>
        <v/>
      </c>
    </row>
    <row r="25" customFormat="false" ht="18.75" hidden="false" customHeight="true" outlineLevel="0" collapsed="false">
      <c r="B25" s="14"/>
      <c r="C25" s="7"/>
      <c r="D25" s="8"/>
      <c r="E25" s="11" t="str">
        <f aca="false">IF(OR(C25="",C10=""),"",IF(C25&gt;=C10,"Mucha","Poca"))</f>
        <v/>
      </c>
      <c r="F25" s="11" t="str">
        <f aca="false">IF(OR(D25="",C11=""),"",IF(D25&gt;=C11,"Mucha","Poca"))</f>
        <v/>
      </c>
      <c r="G25" s="12" t="str">
        <f aca="false">IF(OR(E25="",F25=""),"",IF(C25&gt;=C10,IF(D25&gt;=C11,"Tu cuello de botella","Se escribe en una norma"),IF(D25&gt;=C11,"Se queda contigo","Se delega y se olvida")))</f>
        <v/>
      </c>
      <c r="H25" s="12" t="str">
        <f aca="false">IF(G25="","",IF(G25="Tu cuello de botella","Escribe el criterio y un límite en euros",IF(G25="Se escribe en una norma","Norma de dos líneas y fuera de tu mesa",IF(G25="Se queda contigo","No se delega: es tuya de verdad","Delégala entera y no vuelvas a mirarla"))))</f>
        <v/>
      </c>
      <c r="I25" s="13" t="str">
        <f aca="false">IF(G25="","",IF(G25="Se escribe en una norma",1,IF(G25="Tu cuello de botella",2,IF(G25="Se delega y se olvida",3,4))))</f>
        <v/>
      </c>
    </row>
    <row r="26" customFormat="false" ht="18.75" hidden="false" customHeight="true" outlineLevel="0" collapsed="false">
      <c r="B26" s="14"/>
      <c r="C26" s="7"/>
      <c r="D26" s="8"/>
      <c r="E26" s="11" t="str">
        <f aca="false">IF(OR(C26="",C10=""),"",IF(C26&gt;=C10,"Mucha","Poca"))</f>
        <v/>
      </c>
      <c r="F26" s="11" t="str">
        <f aca="false">IF(OR(D26="",C11=""),"",IF(D26&gt;=C11,"Mucha","Poca"))</f>
        <v/>
      </c>
      <c r="G26" s="12" t="str">
        <f aca="false">IF(OR(E26="",F26=""),"",IF(C26&gt;=C10,IF(D26&gt;=C11,"Tu cuello de botella","Se escribe en una norma"),IF(D26&gt;=C11,"Se queda contigo","Se delega y se olvida")))</f>
        <v/>
      </c>
      <c r="H26" s="12" t="str">
        <f aca="false">IF(G26="","",IF(G26="Tu cuello de botella","Escribe el criterio y un límite en euros",IF(G26="Se escribe en una norma","Norma de dos líneas y fuera de tu mesa",IF(G26="Se queda contigo","No se delega: es tuya de verdad","Delégala entera y no vuelvas a mirarla"))))</f>
        <v/>
      </c>
      <c r="I26" s="13" t="str">
        <f aca="false">IF(G26="","",IF(G26="Se escribe en una norma",1,IF(G26="Tu cuello de botella",2,IF(G26="Se delega y se olvida",3,4))))</f>
        <v/>
      </c>
    </row>
    <row r="27" customFormat="false" ht="34.5" hidden="false" customHeight="true" outlineLevel="0" collapsed="false">
      <c r="B27" s="15" t="s">
        <v>27</v>
      </c>
      <c r="C27" s="16" t="n">
        <f aca="false">IF(COUNT(C15:C26)=0,"",SUM(C15:C26))</f>
        <v>63</v>
      </c>
      <c r="D27" s="16" t="n">
        <f aca="false">IF(OR(C27="",C8="",C8=0),"",C27/C8*230)</f>
        <v>1449</v>
      </c>
    </row>
    <row r="29" customFormat="false" ht="24" hidden="false" customHeight="true" outlineLevel="0" collapsed="false">
      <c r="B29" s="9" t="s">
        <v>28</v>
      </c>
    </row>
    <row r="30" customFormat="false" ht="36" hidden="false" customHeight="true" outlineLevel="0" collapsed="false">
      <c r="B30" s="4" t="s">
        <v>29</v>
      </c>
      <c r="C30" s="5" t="s">
        <v>30</v>
      </c>
      <c r="D30" s="5" t="s">
        <v>31</v>
      </c>
      <c r="E30" s="5" t="s">
        <v>32</v>
      </c>
      <c r="F30" s="5" t="s">
        <v>18</v>
      </c>
      <c r="G30" s="4" t="s">
        <v>33</v>
      </c>
    </row>
    <row r="31" customFormat="false" ht="34.5" hidden="false" customHeight="true" outlineLevel="0" collapsed="false">
      <c r="B31" s="6" t="s">
        <v>34</v>
      </c>
      <c r="C31" s="17" t="n">
        <f aca="false">IF(C27="","",SUMIF(G15:G26,"Se escribe en una norma",C15:C26))</f>
        <v>24</v>
      </c>
      <c r="D31" s="17" t="n">
        <f aca="false">IF(C27="","",COUNTIF(G15:G26,"Se escribe en una norma"))</f>
        <v>2</v>
      </c>
      <c r="E31" s="18" t="n">
        <f aca="false">IF(OR(C27="",C27=0),"",C31/C27)</f>
        <v>0.380952380952381</v>
      </c>
      <c r="F31" s="10" t="s">
        <v>35</v>
      </c>
      <c r="G31" s="6" t="s">
        <v>36</v>
      </c>
    </row>
    <row r="32" customFormat="false" ht="48.75" hidden="false" customHeight="true" outlineLevel="0" collapsed="false">
      <c r="B32" s="6" t="s">
        <v>37</v>
      </c>
      <c r="C32" s="17" t="n">
        <f aca="false">IF(C27="","",SUMIF(G15:G26,"Tu cuello de botella",C15:C26))</f>
        <v>31</v>
      </c>
      <c r="D32" s="17" t="n">
        <f aca="false">IF(C27="","",COUNTIF(G15:G26,"Tu cuello de botella"))</f>
        <v>3</v>
      </c>
      <c r="E32" s="18" t="n">
        <f aca="false">IF(OR(C27="",C27=0),"",C32/C27)</f>
        <v>0.492063492063492</v>
      </c>
      <c r="F32" s="10" t="s">
        <v>38</v>
      </c>
      <c r="G32" s="6" t="s">
        <v>39</v>
      </c>
    </row>
    <row r="33" customFormat="false" ht="48.75" hidden="false" customHeight="true" outlineLevel="0" collapsed="false">
      <c r="B33" s="6" t="s">
        <v>40</v>
      </c>
      <c r="C33" s="17" t="n">
        <f aca="false">IF(C27="","",SUMIF(G15:G26,"Se delega y se olvida",C15:C26))</f>
        <v>0</v>
      </c>
      <c r="D33" s="17" t="n">
        <f aca="false">IF(C27="","",COUNTIF(G15:G26,"Se delega y se olvida"))</f>
        <v>0</v>
      </c>
      <c r="E33" s="18" t="n">
        <f aca="false">IF(OR(C27="",C27=0),"",C33/C27)</f>
        <v>0</v>
      </c>
      <c r="F33" s="10" t="s">
        <v>41</v>
      </c>
      <c r="G33" s="6" t="s">
        <v>42</v>
      </c>
    </row>
    <row r="34" customFormat="false" ht="34.5" hidden="false" customHeight="true" outlineLevel="0" collapsed="false">
      <c r="B34" s="6" t="s">
        <v>43</v>
      </c>
      <c r="C34" s="17" t="n">
        <f aca="false">IF(C27="","",SUMIF(G15:G26,"Se queda contigo",C15:C26))</f>
        <v>8</v>
      </c>
      <c r="D34" s="17" t="n">
        <f aca="false">IF(C27="","",COUNTIF(G15:G26,"Se queda contigo"))</f>
        <v>3</v>
      </c>
      <c r="E34" s="18" t="n">
        <f aca="false">IF(OR(C27="",C27=0),"",C34/C27)</f>
        <v>0.126984126984127</v>
      </c>
      <c r="F34" s="10" t="s">
        <v>44</v>
      </c>
      <c r="G34" s="6" t="s">
        <v>45</v>
      </c>
    </row>
    <row r="36" customFormat="false" ht="24" hidden="false" customHeight="true" outlineLevel="0" collapsed="false">
      <c r="B36" s="9" t="s">
        <v>46</v>
      </c>
    </row>
    <row r="37" customFormat="false" ht="30" hidden="false" customHeight="true" outlineLevel="0" collapsed="false">
      <c r="B37" s="4" t="s">
        <v>47</v>
      </c>
      <c r="C37" s="5" t="s">
        <v>48</v>
      </c>
      <c r="D37" s="5" t="s">
        <v>49</v>
      </c>
      <c r="E37" s="4" t="s">
        <v>50</v>
      </c>
    </row>
    <row r="38" customFormat="false" ht="48.75" hidden="false" customHeight="true" outlineLevel="0" collapsed="false">
      <c r="B38" s="6" t="s">
        <v>51</v>
      </c>
      <c r="C38" s="19" t="s">
        <v>80</v>
      </c>
      <c r="D38" s="13" t="n">
        <f aca="false">IF(C38="","",IF(C38="No",1,0))</f>
        <v>1</v>
      </c>
      <c r="E38" s="6" t="s">
        <v>52</v>
      </c>
    </row>
    <row r="39" customFormat="false" ht="48.75" hidden="false" customHeight="true" outlineLevel="0" collapsed="false">
      <c r="B39" s="6" t="s">
        <v>53</v>
      </c>
      <c r="C39" s="19" t="s">
        <v>80</v>
      </c>
      <c r="D39" s="13" t="n">
        <f aca="false">IF(C39="","",IF(C39="No",1,0))</f>
        <v>1</v>
      </c>
      <c r="E39" s="6" t="s">
        <v>54</v>
      </c>
    </row>
    <row r="40" customFormat="false" ht="48.75" hidden="false" customHeight="true" outlineLevel="0" collapsed="false">
      <c r="B40" s="6" t="s">
        <v>55</v>
      </c>
      <c r="C40" s="19" t="s">
        <v>80</v>
      </c>
      <c r="D40" s="13" t="n">
        <f aca="false">IF(C40="","",IF(C40="No",1,0))</f>
        <v>1</v>
      </c>
      <c r="E40" s="6" t="s">
        <v>56</v>
      </c>
    </row>
    <row r="41" customFormat="false" ht="48.75" hidden="false" customHeight="true" outlineLevel="0" collapsed="false">
      <c r="B41" s="6" t="s">
        <v>57</v>
      </c>
      <c r="C41" s="19" t="s">
        <v>81</v>
      </c>
      <c r="D41" s="13" t="n">
        <f aca="false">IF(C41="","",IF(C41="No",1,0))</f>
        <v>0</v>
      </c>
      <c r="E41" s="6" t="s">
        <v>58</v>
      </c>
    </row>
    <row r="42" customFormat="false" ht="48.75" hidden="false" customHeight="true" outlineLevel="0" collapsed="false">
      <c r="B42" s="6" t="s">
        <v>59</v>
      </c>
      <c r="C42" s="19" t="s">
        <v>80</v>
      </c>
      <c r="D42" s="13" t="n">
        <f aca="false">IF(C42="","",IF(C42="No",1,0))</f>
        <v>1</v>
      </c>
      <c r="E42" s="6" t="s">
        <v>60</v>
      </c>
    </row>
    <row r="43" customFormat="false" ht="48.75" hidden="false" customHeight="true" outlineLevel="0" collapsed="false">
      <c r="B43" s="6" t="s">
        <v>61</v>
      </c>
      <c r="C43" s="19" t="s">
        <v>80</v>
      </c>
      <c r="D43" s="13" t="n">
        <f aca="false">IF(C43="","",IF(C43="No",1,0))</f>
        <v>1</v>
      </c>
      <c r="E43" s="6" t="s">
        <v>62</v>
      </c>
    </row>
    <row r="44" customFormat="false" ht="19.5" hidden="false" customHeight="true" outlineLevel="0" collapsed="false">
      <c r="B44" s="20" t="s">
        <v>63</v>
      </c>
      <c r="D44" s="21" t="n">
        <f aca="false">IF(COUNT(D38:D43)=0,"",SUM(D38:D43))</f>
        <v>5</v>
      </c>
      <c r="E44" s="22" t="str">
        <f aca="false">IF(D44="","",IF(D44&lt;=1,"Dependencia baja: no te descuentan nada",IF(D44&lt;=4,"Dependencia media: hay descuento","Dependencia alta: el descuento es el mayor de los tres")))</f>
        <v>Dependencia alta: el descuento es el mayor de los tres</v>
      </c>
    </row>
    <row r="46" customFormat="false" ht="24" hidden="false" customHeight="true" outlineLevel="0" collapsed="false">
      <c r="B46" s="9" t="s">
        <v>64</v>
      </c>
    </row>
    <row r="47" customFormat="false" ht="30" hidden="false" customHeight="true" outlineLevel="0" collapsed="false">
      <c r="B47" s="4" t="s">
        <v>65</v>
      </c>
      <c r="C47" s="5" t="s">
        <v>66</v>
      </c>
      <c r="D47" s="5" t="s">
        <v>67</v>
      </c>
      <c r="E47" s="4" t="s">
        <v>68</v>
      </c>
    </row>
    <row r="48" customFormat="false" ht="34.5" hidden="false" customHeight="true" outlineLevel="0" collapsed="false">
      <c r="B48" s="6" t="s">
        <v>69</v>
      </c>
      <c r="C48" s="23" t="n">
        <f aca="false">IF(OR(C27="",C9=""),"",C27*C9/60)</f>
        <v>6.3</v>
      </c>
    </row>
    <row r="49" customFormat="false" ht="18.75" hidden="false" customHeight="true" outlineLevel="0" collapsed="false">
      <c r="B49" s="10" t="s">
        <v>70</v>
      </c>
      <c r="C49" s="24" t="n">
        <f aca="false">IF(C48="","",C48*26)</f>
        <v>163.8</v>
      </c>
    </row>
    <row r="50" customFormat="false" ht="34.5" hidden="false" customHeight="true" outlineLevel="0" collapsed="false">
      <c r="B50" s="15" t="s">
        <v>71</v>
      </c>
      <c r="C50" s="25" t="n">
        <f aca="false">IF(C49="","",C49/8)</f>
        <v>20.475</v>
      </c>
    </row>
    <row r="51" customFormat="false" ht="18.75" hidden="false" customHeight="true" outlineLevel="0" collapsed="false">
      <c r="B51" s="10" t="s">
        <v>72</v>
      </c>
      <c r="C51" s="8" t="n">
        <v>200000</v>
      </c>
    </row>
    <row r="52" customFormat="false" ht="34.5" hidden="false" customHeight="true" outlineLevel="0" collapsed="false">
      <c r="B52" s="6" t="s">
        <v>73</v>
      </c>
      <c r="C52" s="26" t="n">
        <f aca="false">IF(D44="","",-D44*0.12)</f>
        <v>-0.6</v>
      </c>
      <c r="D52" s="27" t="n">
        <f aca="false">IF(OR(C52="",C51=""),"",C52*C51)</f>
        <v>-120000</v>
      </c>
    </row>
    <row r="53" customFormat="false" ht="34.5" hidden="false" customHeight="true" outlineLevel="0" collapsed="false">
      <c r="B53" s="15" t="s">
        <v>74</v>
      </c>
      <c r="C53" s="25" t="n">
        <f aca="false">IF(C51="","",1.2)</f>
        <v>1.2</v>
      </c>
      <c r="D53" s="28" t="n">
        <f aca="false">IF(C51="","",C51*0.12)</f>
        <v>24000</v>
      </c>
    </row>
    <row r="55" customFormat="false" ht="15" hidden="false" customHeight="true" outlineLevel="0" collapsed="false">
      <c r="B55" s="29" t="s">
        <v>75</v>
      </c>
      <c r="C55" s="30" t="s">
        <v>76</v>
      </c>
      <c r="D55" s="30"/>
      <c r="E55" s="30" t="s">
        <v>77</v>
      </c>
      <c r="F55" s="30"/>
      <c r="G55" s="29" t="s">
        <v>78</v>
      </c>
    </row>
    <row r="56" customFormat="false" ht="30" hidden="false" customHeight="true" outlineLevel="0" collapsed="false">
      <c r="B56" s="31" t="n">
        <f aca="false">IF(C27="","",C27)</f>
        <v>63</v>
      </c>
      <c r="C56" s="32" t="n">
        <f aca="false">IF(C34="","",C34)</f>
        <v>8</v>
      </c>
      <c r="D56" s="32"/>
      <c r="E56" s="33" t="n">
        <f aca="false">IF(C50="","",C50)</f>
        <v>20.475</v>
      </c>
      <c r="F56" s="33"/>
      <c r="G56" s="34" t="n">
        <f aca="false">IF(D52="","",D52)</f>
        <v>-120000</v>
      </c>
    </row>
  </sheetData>
  <sheetProtection sheet="true"/>
  <mergeCells count="5">
    <mergeCell ref="B4:I4"/>
    <mergeCell ref="C55:D55"/>
    <mergeCell ref="E55:F55"/>
    <mergeCell ref="C56:D56"/>
    <mergeCell ref="E56:F56"/>
  </mergeCells>
  <dataValidations count="6">
    <dataValidation allowBlank="true" error="Elige un valor de la lista." errorStyle="stop" errorTitle="Valor no válido" operator="between" prompt="Sí o No" promptTitle="Qué escribir aquí" showDropDown="false" showErrorMessage="false" showInputMessage="true" sqref="C38"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39"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0"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1"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2" type="list">
      <formula1>"Sí,No"</formula1>
      <formula2>0</formula2>
    </dataValidation>
    <dataValidation allowBlank="true" error="Elige un valor de la lista." errorStyle="stop" errorTitle="Valor no válido" operator="between" prompt="Sí o No" promptTitle="Qué escribir aquí" showDropDown="false" showErrorMessage="false" showInputMessage="true" sqref="C4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6" t="s">
        <v>82</v>
      </c>
    </row>
    <row r="5" customFormat="false" ht="24" hidden="false" customHeight="true" outlineLevel="0" collapsed="false">
      <c r="B5" s="9" t="s">
        <v>83</v>
      </c>
    </row>
    <row r="6" customFormat="false" ht="75" hidden="false" customHeight="true" outlineLevel="0" collapsed="false">
      <c r="B6" s="37" t="s">
        <v>84</v>
      </c>
      <c r="C6" s="37"/>
    </row>
    <row r="8" customFormat="false" ht="24" hidden="false" customHeight="true" outlineLevel="0" collapsed="false">
      <c r="B8" s="9" t="s">
        <v>85</v>
      </c>
    </row>
    <row r="9" customFormat="false" ht="30" hidden="false" customHeight="true" outlineLevel="0" collapsed="false">
      <c r="B9" s="37" t="s">
        <v>86</v>
      </c>
      <c r="C9" s="37"/>
    </row>
    <row r="10" customFormat="false" ht="30" hidden="false" customHeight="true" outlineLevel="0" collapsed="false">
      <c r="B10" s="37" t="s">
        <v>87</v>
      </c>
      <c r="C10" s="37"/>
    </row>
    <row r="11" customFormat="false" ht="30" hidden="false" customHeight="true" outlineLevel="0" collapsed="false">
      <c r="B11" s="37" t="s">
        <v>88</v>
      </c>
      <c r="C11" s="37"/>
    </row>
    <row r="12" customFormat="false" ht="30" hidden="false" customHeight="true" outlineLevel="0" collapsed="false">
      <c r="B12" s="37" t="s">
        <v>89</v>
      </c>
      <c r="C12" s="37"/>
    </row>
    <row r="14" customFormat="false" ht="24" hidden="false" customHeight="true" outlineLevel="0" collapsed="false">
      <c r="B14" s="9" t="s">
        <v>90</v>
      </c>
    </row>
    <row r="15" customFormat="false" ht="30" hidden="false" customHeight="true" outlineLevel="0" collapsed="false">
      <c r="B15" s="37" t="s">
        <v>91</v>
      </c>
      <c r="C15" s="37"/>
    </row>
    <row r="16" customFormat="false" ht="30" hidden="false" customHeight="true" outlineLevel="0" collapsed="false">
      <c r="B16" s="37" t="s">
        <v>92</v>
      </c>
      <c r="C16" s="37"/>
    </row>
    <row r="17" customFormat="false" ht="30" hidden="false" customHeight="true" outlineLevel="0" collapsed="false">
      <c r="B17" s="37" t="s">
        <v>93</v>
      </c>
      <c r="C17" s="37"/>
    </row>
    <row r="18" customFormat="false" ht="30" hidden="false" customHeight="true" outlineLevel="0" collapsed="false">
      <c r="B18" s="37" t="s">
        <v>94</v>
      </c>
      <c r="C18" s="37"/>
    </row>
    <row r="19" customFormat="false" ht="30" hidden="false" customHeight="true" outlineLevel="0" collapsed="false">
      <c r="B19" s="37" t="s">
        <v>95</v>
      </c>
      <c r="C19" s="37"/>
    </row>
    <row r="21" customFormat="false" ht="24" hidden="false" customHeight="true" outlineLevel="0" collapsed="false">
      <c r="B21" s="9" t="s">
        <v>96</v>
      </c>
    </row>
    <row r="22" customFormat="false" ht="60" hidden="false" customHeight="true" outlineLevel="0" collapsed="false">
      <c r="B22" s="37" t="s">
        <v>97</v>
      </c>
      <c r="C22" s="37"/>
    </row>
    <row r="23" customFormat="false" ht="45" hidden="false" customHeight="true" outlineLevel="0" collapsed="false">
      <c r="B23" s="37" t="s">
        <v>98</v>
      </c>
      <c r="C23" s="37"/>
    </row>
    <row r="24" customFormat="false" ht="30" hidden="false" customHeight="true" outlineLevel="0" collapsed="false">
      <c r="B24" s="37" t="s">
        <v>99</v>
      </c>
      <c r="C24" s="37"/>
    </row>
    <row r="25" customFormat="false" ht="30" hidden="false" customHeight="true" outlineLevel="0" collapsed="false">
      <c r="B25" s="37" t="s">
        <v>100</v>
      </c>
      <c r="C25" s="37"/>
    </row>
    <row r="26" customFormat="false" ht="30" hidden="false" customHeight="true" outlineLevel="0" collapsed="false">
      <c r="B26" s="37" t="s">
        <v>101</v>
      </c>
      <c r="C26" s="37"/>
    </row>
    <row r="28" customFormat="false" ht="24" hidden="false" customHeight="true" outlineLevel="0" collapsed="false">
      <c r="B28" s="38" t="s">
        <v>102</v>
      </c>
    </row>
    <row r="29" customFormat="false" ht="75" hidden="false" customHeight="true" outlineLevel="0" collapsed="false">
      <c r="B29" s="39" t="s">
        <v>103</v>
      </c>
      <c r="C29" s="39"/>
    </row>
    <row r="31" customFormat="false" ht="24" hidden="false" customHeight="true" outlineLevel="0" collapsed="false">
      <c r="B31" s="9" t="s">
        <v>104</v>
      </c>
    </row>
    <row r="32" customFormat="false" ht="19.5" hidden="false" customHeight="true" outlineLevel="0" collapsed="false">
      <c r="B32" s="40" t="s">
        <v>105</v>
      </c>
      <c r="C32" s="40"/>
    </row>
    <row r="33" customFormat="false" ht="19.5" hidden="false" customHeight="true" outlineLevel="0" collapsed="false">
      <c r="B33" s="41" t="s">
        <v>106</v>
      </c>
      <c r="C33" s="41"/>
    </row>
    <row r="34" customFormat="false" ht="19.5" hidden="false" customHeight="true" outlineLevel="0" collapsed="false">
      <c r="B34" s="42" t="s">
        <v>107</v>
      </c>
      <c r="C34" s="42"/>
    </row>
  </sheetData>
  <sheetProtection sheet="true"/>
  <mergeCells count="19">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6:C26"/>
    <mergeCell ref="B29:C29"/>
    <mergeCell ref="B32:C32"/>
    <mergeCell ref="B33:C33"/>
    <mergeCell ref="B34:C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2026-09-10T12:24:01Z</dcterms:created>
  <dc:creator>openpyxl</dc:creator>
  <dc:description/>
  <dc:language>en-US</dc:language>
  <cp:lastModifiedBy/>
  <dcterms:modified xsi:type="dcterms:W3CDTF">2026-09-10T12:24:01Z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